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72.250\YcxoLJxm$\zaisei\財政状況資料集\平成29年度財政状況資料集\310319　提出物（財政状況資料集の修正）\"/>
    </mc:Choice>
  </mc:AlternateContent>
  <bookViews>
    <workbookView xWindow="0" yWindow="0" windowWidth="28800" windowHeight="114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W36" i="10" s="1"/>
  <c r="BW37" i="10" s="1"/>
  <c r="BW38" i="10" s="1"/>
  <c r="BW39" i="10" s="1"/>
  <c r="BW40" i="10" s="1"/>
  <c r="BW41" i="10" s="1"/>
  <c r="BW42" i="10" s="1"/>
  <c r="BW43" i="10" s="1"/>
  <c r="BE35" i="10"/>
  <c r="AM35" i="10"/>
  <c r="U35" i="10"/>
  <c r="C35" i="10"/>
  <c r="CO34" i="10"/>
  <c r="CO35" i="10" s="1"/>
  <c r="CO36"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<sst xmlns="http://schemas.openxmlformats.org/spreadsheetml/2006/main" count="1071" uniqueCount="593">
  <si>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</si>
  <si>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</si>
  <si>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</si>
  <si>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</si>
  <si>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</si>
  <si>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</si>
  <si>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</si>
  <si>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</si>
  <si>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</si>
  <si>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</si>
  <si>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</si>
  <si>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</si>
  <si>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</si>
  <si>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</si>
  <si>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</si>
  <si>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</si>
  <si>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</si>
  <si>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</si>
  <si>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</si>
  <si>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</si>
  <si>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</si>
  <si>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</si>
  <si>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</si>
  <si>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</si>
  <si>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</si>
  <si>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</si>
  <si>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</si>
  <si>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</si>
  <si>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</si>
  <si>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</si>
  <si>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</si>
  <si>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</si>
  <si>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</si>
  <si>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</si>
  <si>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</si>
  <si>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</si>
  <si>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</si>
  <si>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</si>
  <si>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</si>
  <si>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</si>
  <si>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</si>
  <si>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</si>
  <si>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</si>
  <si>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</si>
  <si>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</si>
  <si>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</si>
  <si>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</si>
  <si>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</si>
  <si>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</si>
  <si>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</si>
  <si>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</si>
  <si>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</si>
  <si>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</si>
  <si>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</si>
  <si>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</si>
  <si>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</si>
  <si>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</si>
  <si>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</si>
  <si>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</si>
  <si>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</si>
  <si>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</si>
  <si>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</si>
  <si>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</si>
  <si>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</si>
  <si>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</si>
  <si>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</si>
  <si>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</si>
  <si>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</si>
  <si>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</si>
  <si>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</si>
  <si>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</si>
  <si>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</si>
  <si>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</si>
  <si>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</si>
  <si>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</si>
  <si>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</si>
  <si>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</si>
  <si>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</si>
  <si>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</si>
  <si>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</si>
  <si>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</si>
  <si>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</si>
  <si>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</si>
  <si>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</si>
  <si>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</si>
  <si>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</si>
  <si>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</si>
  <si>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</si>
  <si>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</si>
  <si>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</si>
  <si>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</si>
  <si>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</si>
  <si>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</si>
  <si>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</si>
  <si>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</si>
  <si>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</si>
  <si>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</si>
  <si>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</si>
  <si>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</si>
  <si>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</si>
  <si>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</si>
  <si>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</si>
  <si>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</si>
  <si>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</si>
  <si>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</si>
  <si>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</si>
  <si>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</si>
  <si>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</si>
  <si>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</si>
  <si>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</si>
  <si>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</si>
  <si>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</si>
  <si>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</si>
  <si>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</si>
  <si>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</si>
  <si>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</si>
  <si>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</si>
  <si>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</si>
  <si>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</si>
  <si>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</si>
  <si>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</si>
  <si>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</si>
  <si>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</si>
  <si>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</si>
  <si>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</si>
  <si>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</si>
  <si>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</si>
  <si>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</si>
  <si>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</si>
  <si>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</si>
  <si>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</si>
  <si>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</si>
  <si>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</si>
  <si>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</si>
  <si>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</si>
  <si>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</si>
  <si>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</si>
  <si>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</si>
  <si>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</si>
  <si>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</si>
  <si>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</si>
  <si>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</si>
  <si>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</si>
  <si>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</si>
  <si>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</si>
  <si>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</si>
  <si>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病院事業会計</t>
    <phoneticPr fontId="5"/>
  </si>
  <si>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</si>
  <si>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</si>
  <si>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</si>
  <si>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</si>
  <si>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</si>
  <si>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</si>
  <si>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</si>
  <si>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</si>
  <si>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</si>
  <si>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</si>
  <si>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</si>
  <si>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</si>
  <si>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</si>
  <si>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</si>
  <si>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</si>
  <si>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</si>
  <si>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</si>
  <si>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</si>
  <si>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</si>
  <si>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</si>
  <si>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</si>
  <si>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</si>
  <si>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</si>
  <si>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</si>
  <si>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</si>
  <si>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</si>
  <si>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</si>
  <si>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</si>
  <si>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</si>
  <si>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</si>
  <si>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</si>
  <si>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</si>
  <si>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</si>
  <si>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</si>
  <si>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</si>
  <si>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</si>
  <si>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</si>
  <si>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</si>
  <si>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</si>
  <si>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</si>
  <si>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</si>
  <si>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</si>
  <si>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</si>
  <si>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</si>
  <si>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</si>
  <si>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</si>
  <si>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</si>
  <si>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</si>
  <si>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</si>
  <si>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</si>
  <si>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</si>
  <si>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</si>
  <si>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</si>
  <si>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</si>
  <si>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</si>
  <si>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</si>
  <si>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</si>
  <si>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</si>
  <si>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</si>
  <si>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</si>
  <si>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</si>
  <si>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</si>
  <si>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青森県黒石市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</si>
  <si>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</si>
  <si>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</si>
  <si>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</si>
  <si>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</si>
  <si>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</si>
  <si>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</si>
  <si>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</si>
  <si>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</si>
  <si>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</si>
  <si>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</si>
  <si>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</si>
  <si>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</si>
  <si>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</si>
  <si>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</si>
  <si>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</si>
  <si>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</si>
  <si>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</si>
  <si>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</si>
  <si>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</si>
  <si>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</si>
  <si>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</si>
  <si>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</si>
  <si>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</si>
  <si>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</si>
  <si>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</si>
  <si>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</si>
  <si>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</si>
  <si>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</si>
  <si>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</si>
  <si>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</si>
  <si>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</si>
  <si>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</si>
  <si>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</si>
  <si>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</si>
  <si>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</si>
  <si>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</si>
  <si>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</si>
  <si>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</si>
  <si>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</si>
  <si>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</si>
  <si>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</si>
  <si>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</si>
  <si>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</si>
  <si>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</si>
  <si>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</si>
  <si>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</si>
  <si>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</si>
  <si>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</si>
  <si>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</si>
  <si>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</si>
  <si>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</si>
  <si>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</si>
  <si>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</si>
  <si>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</si>
  <si>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</si>
  <si>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</si>
  <si>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</si>
  <si>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</si>
  <si>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</si>
  <si>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</si>
  <si>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</si>
  <si>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</si>
  <si>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</si>
  <si>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</si>
  <si>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</si>
  <si>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</si>
  <si>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</si>
  <si>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</si>
  <si>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</si>
  <si>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</si>
  <si>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</si>
  <si>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</si>
  <si>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</si>
  <si>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</si>
  <si>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</si>
  <si>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</si>
  <si>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</si>
  <si>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</si>
  <si>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</si>
  <si>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</si>
  <si>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</si>
  <si>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</si>
  <si>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</si>
  <si>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</si>
  <si>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</si>
  <si>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</si>
  <si>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</si>
  <si>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</si>
  <si>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</si>
  <si>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</si>
  <si>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</si>
  <si>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</si>
  <si>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</si>
  <si>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</si>
  <si>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</si>
  <si>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</si>
  <si>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</si>
  <si>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</si>
  <si>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</si>
  <si>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</si>
  <si>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</si>
  <si>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</si>
  <si>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</si>
  <si>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</si>
  <si>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</si>
  <si>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</si>
  <si>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</si>
  <si>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</si>
  <si>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</si>
  <si>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</si>
  <si>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</si>
  <si>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</si>
  <si>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</si>
  <si>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</si>
  <si>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</si>
  <si>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</si>
  <si>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</si>
  <si>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</si>
  <si>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</si>
  <si>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</si>
  <si>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</si>
  <si>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</si>
  <si>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</si>
  <si>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</si>
  <si>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</si>
  <si>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</si>
  <si>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</si>
  <si>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</si>
  <si>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</si>
  <si>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</si>
  <si>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</si>
  <si>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</si>
  <si>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</si>
  <si>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</si>
  <si>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</si>
  <si>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</si>
  <si>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</si>
  <si>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</si>
  <si>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</si>
  <si>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</si>
  <si>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</si>
  <si>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</si>
  <si>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</si>
  <si>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</si>
  <si>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</si>
  <si>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</si>
  <si>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</si>
  <si>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</si>
  <si>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</si>
  <si>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青森県黒石市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</si>
  <si>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</si>
  <si>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</si>
  <si>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</si>
  <si>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</si>
  <si>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</si>
  <si>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</si>
  <si>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</si>
  <si>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</si>
  <si>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</si>
  <si>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</si>
  <si>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</si>
  <si>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</si>
  <si>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</si>
  <si>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</si>
  <si>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</si>
  <si>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</si>
  <si>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</si>
  <si>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</si>
  <si>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</si>
  <si>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</si>
  <si>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</si>
  <si>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</si>
  <si>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</si>
  <si>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</si>
  <si>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</si>
  <si>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</si>
  <si>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</si>
  <si>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</si>
  <si>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</si>
  <si>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</si>
  <si>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</si>
  <si>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</si>
  <si>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</si>
  <si>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</si>
  <si>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</si>
  <si>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</si>
  <si>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</si>
  <si>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</si>
  <si>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</si>
  <si>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</si>
  <si>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法適用企業</t>
    <phoneticPr fontId="5"/>
  </si>
  <si>
    <t>下水道事業会計</t>
    <phoneticPr fontId="5"/>
  </si>
  <si>
    <t>簡易水道特別会計</t>
    <phoneticPr fontId="5"/>
  </si>
  <si>
    <t>法非適用企業</t>
    <phoneticPr fontId="5"/>
  </si>
  <si>
    <t>農業集落排水事業特別会計</t>
    <phoneticPr fontId="5"/>
  </si>
  <si>
    <t>法非適用企業</t>
    <phoneticPr fontId="5"/>
  </si>
  <si>
    <t>温泉供給事業特別会計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</si>
  <si>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</si>
  <si>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</si>
  <si>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</si>
  <si>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</si>
  <si>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</si>
  <si>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</si>
  <si>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</si>
  <si>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</si>
  <si>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</si>
  <si>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</si>
  <si>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</si>
  <si>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</si>
  <si>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</si>
  <si>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</si>
  <si>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</si>
  <si>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</si>
  <si>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</si>
  <si>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</si>
  <si>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</si>
  <si>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</si>
  <si>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</si>
  <si>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</si>
  <si>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</si>
  <si>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</si>
  <si>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</si>
  <si>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</si>
  <si>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</si>
  <si>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</si>
  <si>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</si>
  <si>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</si>
  <si>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</si>
  <si>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</si>
  <si>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</si>
  <si>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</si>
  <si>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</si>
  <si>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</si>
  <si>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</si>
  <si>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</si>
  <si>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</si>
  <si>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</si>
  <si>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</si>
  <si>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</si>
  <si>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</si>
  <si>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</si>
  <si>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</si>
  <si>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</si>
  <si>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</si>
  <si>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</si>
  <si>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</si>
  <si>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</si>
  <si>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</si>
  <si>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</si>
  <si>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</si>
  <si>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</si>
  <si>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</si>
  <si>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</si>
  <si>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</si>
  <si>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温泉供給事業特別会計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</si>
  <si>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</si>
  <si>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</si>
  <si>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</si>
  <si>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</si>
  <si>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</si>
  <si>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</si>
  <si>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</si>
  <si>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</si>
  <si>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</si>
  <si>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</si>
  <si>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</si>
  <si>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</si>
  <si>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</si>
  <si>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</si>
  <si>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</si>
  <si>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</si>
  <si>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</si>
  <si>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</si>
  <si>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</si>
  <si>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</si>
  <si>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</si>
  <si>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</si>
  <si>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</si>
  <si>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</si>
  <si>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</si>
  <si>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</si>
  <si>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</si>
  <si>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</si>
  <si>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</si>
  <si>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</si>
  <si>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</si>
  <si>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</si>
  <si>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</si>
  <si>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</si>
  <si>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</si>
  <si>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</si>
  <si>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</si>
  <si>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</si>
  <si>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</si>
  <si>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</si>
  <si>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</si>
  <si>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</si>
  <si>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</si>
  <si>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</si>
  <si>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</si>
  <si>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</si>
  <si>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</si>
  <si>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</si>
  <si>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</si>
  <si>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</si>
  <si>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</si>
  <si>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</si>
  <si>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</si>
  <si>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</si>
  <si>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</si>
  <si>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</si>
  <si>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</si>
  <si>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</si>
  <si>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</si>
  <si>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</si>
  <si>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</si>
  <si>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</si>
  <si>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</si>
  <si>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</si>
  <si>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</si>
  <si>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</si>
  <si>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</si>
  <si>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</si>
  <si>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</si>
  <si>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</si>
  <si>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</si>
  <si>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</si>
  <si>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</si>
  <si>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</si>
  <si>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</si>
  <si>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</si>
  <si>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</si>
  <si>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</si>
  <si>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</si>
  <si>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</si>
  <si>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</si>
  <si>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</si>
  <si>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</si>
  <si>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</si>
  <si>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</si>
  <si>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4.33</t>
  </si>
  <si>
    <t>病院事業会計</t>
  </si>
  <si>
    <t>▲ 1.28</t>
  </si>
  <si>
    <t>▲ 1.29</t>
  </si>
  <si>
    <t>▲ 5.66</t>
  </si>
  <si>
    <t>水道事業会計</t>
  </si>
  <si>
    <t>一般会計</t>
  </si>
  <si>
    <t>下水道事業会計</t>
  </si>
  <si>
    <t>介護保険特別会計</t>
  </si>
  <si>
    <t>国民健康保険特別会計</t>
  </si>
  <si>
    <t>姥懐霊園墓地特別会計</t>
  </si>
  <si>
    <t>▲ 0.21</t>
  </si>
  <si>
    <t>▲ 0.15</t>
  </si>
  <si>
    <t>温泉供給事業特別会計</t>
  </si>
  <si>
    <t>▲ 0.48</t>
  </si>
  <si>
    <t>その他会計（赤字）</t>
  </si>
  <si>
    <t>その他会計（黒字）</t>
  </si>
  <si>
    <t>黒石地区清掃施設組合</t>
    <rPh sb="0" eb="2">
      <t>クロイシ</t>
    </rPh>
    <rPh sb="2" eb="4">
      <t>チク</t>
    </rPh>
    <rPh sb="4" eb="6">
      <t>セイソウ</t>
    </rPh>
    <rPh sb="6" eb="8">
      <t>シセツ</t>
    </rPh>
    <rPh sb="8" eb="10">
      <t>クミアイ</t>
    </rPh>
    <phoneticPr fontId="19"/>
  </si>
  <si>
    <t>南黒地方福祉事務組合</t>
    <rPh sb="0" eb="2">
      <t>ナンコク</t>
    </rPh>
    <rPh sb="2" eb="4">
      <t>チホウ</t>
    </rPh>
    <rPh sb="4" eb="6">
      <t>フクシ</t>
    </rPh>
    <rPh sb="6" eb="8">
      <t>ジム</t>
    </rPh>
    <rPh sb="8" eb="10">
      <t>クミアイ</t>
    </rPh>
    <phoneticPr fontId="19"/>
  </si>
  <si>
    <t>弘前地区消防事務組合</t>
    <rPh sb="0" eb="2">
      <t>ヒロサキ</t>
    </rPh>
    <rPh sb="2" eb="4">
      <t>チク</t>
    </rPh>
    <rPh sb="4" eb="6">
      <t>ショウボウ</t>
    </rPh>
    <rPh sb="6" eb="8">
      <t>ジム</t>
    </rPh>
    <rPh sb="8" eb="10">
      <t>クミアイ</t>
    </rPh>
    <phoneticPr fontId="19"/>
  </si>
  <si>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19"/>
  </si>
  <si>
    <t>津軽広域連合</t>
    <rPh sb="0" eb="2">
      <t>ツガル</t>
    </rPh>
    <rPh sb="2" eb="4">
      <t>コウイキ</t>
    </rPh>
    <rPh sb="4" eb="6">
      <t>レンゴウ</t>
    </rPh>
    <phoneticPr fontId="19"/>
  </si>
  <si>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9"/>
  </si>
  <si>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9"/>
  </si>
  <si>
    <t>青森県市町村総合事務組合</t>
    <rPh sb="0" eb="3">
      <t>アオモリケン</t>
    </rPh>
    <rPh sb="3" eb="6">
      <t>シチョウソン</t>
    </rPh>
    <rPh sb="6" eb="8">
      <t>ソウゴウ</t>
    </rPh>
    <rPh sb="8" eb="10">
      <t>ジム</t>
    </rPh>
    <rPh sb="10" eb="12">
      <t>クミアイ</t>
    </rPh>
    <phoneticPr fontId="19"/>
  </si>
  <si>
    <t>青森県市町村職員退職手当組合</t>
    <rPh sb="0" eb="3">
      <t>アオモリケン</t>
    </rPh>
    <rPh sb="3" eb="6">
      <t>シチョウソン</t>
    </rPh>
    <rPh sb="6" eb="8">
      <t>ショクイン</t>
    </rPh>
    <rPh sb="8" eb="10">
      <t>タイショク</t>
    </rPh>
    <rPh sb="10" eb="12">
      <t>テアテ</t>
    </rPh>
    <rPh sb="12" eb="14">
      <t>クミアイ</t>
    </rPh>
    <phoneticPr fontId="19"/>
  </si>
  <si>
    <t>青森県市長会館管理組合</t>
    <rPh sb="0" eb="3">
      <t>アオモリケン</t>
    </rPh>
    <rPh sb="3" eb="5">
      <t>シチョウ</t>
    </rPh>
    <rPh sb="5" eb="7">
      <t>カイカン</t>
    </rPh>
    <rPh sb="7" eb="9">
      <t>カンリ</t>
    </rPh>
    <rPh sb="9" eb="11">
      <t>クミアイ</t>
    </rPh>
    <phoneticPr fontId="19"/>
  </si>
  <si>
    <t>青森県交通災害共済組合</t>
    <rPh sb="0" eb="3">
      <t>アオモリケン</t>
    </rPh>
    <rPh sb="3" eb="5">
      <t>コウツウ</t>
    </rPh>
    <rPh sb="5" eb="7">
      <t>サイガイ</t>
    </rPh>
    <rPh sb="7" eb="9">
      <t>キョウサイ</t>
    </rPh>
    <rPh sb="9" eb="11">
      <t>クミアイ</t>
    </rPh>
    <phoneticPr fontId="19"/>
  </si>
  <si>
    <t>㈶黒石市観光開発公社</t>
    <rPh sb="1" eb="4">
      <t>クロイシシ</t>
    </rPh>
    <rPh sb="4" eb="6">
      <t>カンコウ</t>
    </rPh>
    <rPh sb="6" eb="8">
      <t>カイハツ</t>
    </rPh>
    <rPh sb="8" eb="10">
      <t>コウシャ</t>
    </rPh>
    <phoneticPr fontId="19"/>
  </si>
  <si>
    <t>㈶黒石市民財団</t>
    <rPh sb="1" eb="5">
      <t>クロイシシミン</t>
    </rPh>
    <rPh sb="5" eb="7">
      <t>ザイダン</t>
    </rPh>
    <phoneticPr fontId="19"/>
  </si>
  <si>
    <t>津軽こみせ株式会社</t>
    <rPh sb="0" eb="2">
      <t>ツガル</t>
    </rPh>
    <rPh sb="5" eb="7">
      <t>カブシキ</t>
    </rPh>
    <rPh sb="7" eb="9">
      <t>カイシャ</t>
    </rPh>
    <phoneticPr fontId="19"/>
  </si>
  <si>
    <t>-</t>
    <phoneticPr fontId="2"/>
  </si>
  <si>
    <t>-</t>
    <phoneticPr fontId="2"/>
  </si>
  <si>
    <t>-</t>
    <phoneticPr fontId="2"/>
  </si>
  <si>
    <t>-</t>
    <phoneticPr fontId="2"/>
  </si>
  <si>
    <t>-</t>
    <phoneticPr fontId="2"/>
  </si>
  <si>
    <t>-</t>
    <phoneticPr fontId="2"/>
  </si>
  <si>
    <t>-</t>
    <phoneticPr fontId="2"/>
  </si>
  <si>
    <t>黒石市民文化会館運営基金</t>
    <phoneticPr fontId="2"/>
  </si>
  <si>
    <t>黒石市ちとせ住宅団地定住促進基金</t>
    <phoneticPr fontId="2"/>
  </si>
  <si>
    <t>黒石市図書館建設基金</t>
    <phoneticPr fontId="2"/>
  </si>
  <si>
    <t>黒石市農業振興基金</t>
    <phoneticPr fontId="2"/>
  </si>
  <si>
    <t>黒石市歴史的景観保存基金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</si>
</sst>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CC84-4138-BD5C-F4C1CCBF47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22833</c:v>
                </c:pt>
                <c:pt idx="1">
                  <c:v>31510</c:v>
                </c:pt>
                <c:pt idx="2">
                  <c:v>35522</c:v>
                </c:pt>
                <c:pt idx="3">
                  <c:v>25182</c:v>
                </c:pt>
                <c:pt idx="4">
                  <c:v>30025</c:v>
                </c:pt>
              </c:numCache>
            </c:numRef>
          </c:val>
          <c:smooth val="0"/>
          <c:extLst>
            <c:ext xmlns:c16="http://schemas.microsoft.com/office/drawing/2014/chart" uri="{C3380CC4-5D6E-409C-BE32-E72D297353CC}">
              <c16:uniqueId val="{00000001-CC84-4138-BD5C-F4C1CCBF47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6.84</c:v>
                </c:pt>
                <c:pt idx="1">
                  <c:v>3.49</c:v>
                </c:pt>
                <c:pt idx="2">
                  <c:v>5.12</c:v>
                </c:pt>
                <c:pt idx="3">
                  <c:v>2.9</c:v>
                </c:pt>
                <c:pt idx="4">
                  <c:v>3.21</c:v>
                </c:pt>
              </c:numCache>
            </c:numRef>
          </c:val>
          <c:extLst>
            <c:ext xmlns:c16="http://schemas.microsoft.com/office/drawing/2014/chart" uri="{C3380CC4-5D6E-409C-BE32-E72D297353CC}">
              <c16:uniqueId val="{00000000-C119-4BF6-A17D-313A0F0EB7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6.51</c:v>
                </c:pt>
                <c:pt idx="1">
                  <c:v>5.84</c:v>
                </c:pt>
                <c:pt idx="2">
                  <c:v>6.51</c:v>
                </c:pt>
                <c:pt idx="3">
                  <c:v>9.11</c:v>
                </c:pt>
                <c:pt idx="4">
                  <c:v>10.67</c:v>
                </c:pt>
              </c:numCache>
            </c:numRef>
          </c:val>
          <c:extLst>
            <c:ext xmlns:c16="http://schemas.microsoft.com/office/drawing/2014/chart" uri="{C3380CC4-5D6E-409C-BE32-E72D297353CC}">
              <c16:uniqueId val="{00000001-C119-4BF6-A17D-313A0F0EB74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2.65</c:v>
                </c:pt>
                <c:pt idx="1">
                  <c:v>-4.33</c:v>
                </c:pt>
                <c:pt idx="2">
                  <c:v>2.36</c:v>
                </c:pt>
                <c:pt idx="3">
                  <c:v>0.34</c:v>
                </c:pt>
                <c:pt idx="4">
                  <c:v>1.75</c:v>
                </c:pt>
              </c:numCache>
            </c:numRef>
          </c:val>
          <c:smooth val="0"/>
          <c:extLst>
            <c:ext xmlns:c16="http://schemas.microsoft.com/office/drawing/2014/chart" uri="{C3380CC4-5D6E-409C-BE32-E72D297353CC}">
              <c16:uniqueId val="{00000002-C119-4BF6-A17D-313A0F0EB74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0.12</c:v>
                </c:pt>
                <c:pt idx="2">
                  <c:v>#N/A</c:v>
                </c:pt>
                <c:pt idx="3">
                  <c:v>0.1</c:v>
                </c:pt>
                <c:pt idx="4">
                  <c:v>#N/A</c:v>
                </c:pt>
                <c:pt idx="5">
                  <c:v>0.09</c:v>
                </c:pt>
                <c:pt idx="6">
                  <c:v>#N/A</c:v>
                </c:pt>
                <c:pt idx="7">
                  <c:v>0.1</c:v>
                </c:pt>
                <c:pt idx="8">
                  <c:v>#N/A</c:v>
                </c:pt>
                <c:pt idx="9">
                  <c:v>0.11</c:v>
                </c:pt>
              </c:numCache>
            </c:numRef>
          </c:val>
          <c:extLst>
            <c:ext xmlns:c16="http://schemas.microsoft.com/office/drawing/2014/chart" uri="{C3380CC4-5D6E-409C-BE32-E72D297353CC}">
              <c16:uniqueId val="{00000000-BB50-4205-BB68-9279C001A4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50-4205-BB68-9279C001A488}"/>
            </c:ext>
          </c:extLst>
        </c:ser>
        <c:ser>
          <c:idx val="2"/>
          <c:order val="2"/>
          <c:tx>
            <c:strRef>
              <c:f>データシート!$A$29</c:f>
              <c:strCache>
                <c:ptCount val="1"/>
                <c:pt idx="0">
                  <c:v>温泉供給事業特別会計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0.48</c:v>
                </c:pt>
                <c:pt idx="1">
                  <c:v>#N/A</c:v>
                </c:pt>
                <c:pt idx="2">
                  <c:v>0.21</c:v>
                </c:pt>
                <c:pt idx="3">
                  <c:v>#N/A</c:v>
                </c:pt>
                <c:pt idx="4">
                  <c:v>#N/A</c:v>
                </c:pt>
                <c:pt idx="5">
                  <c:v>0.03</c:v>
                </c:pt>
                <c:pt idx="6">
                  <c:v>#N/A</c:v>
                </c:pt>
                <c:pt idx="7">
                  <c:v>0.05</c:v>
                </c:pt>
                <c:pt idx="8">
                  <c:v>#N/A</c:v>
                </c:pt>
                <c:pt idx="9">
                  <c:v>0.1</c:v>
                </c:pt>
              </c:numCache>
            </c:numRef>
          </c:val>
          <c:extLst>
            <c:ext xmlns:c16="http://schemas.microsoft.com/office/drawing/2014/chart" uri="{C3380CC4-5D6E-409C-BE32-E72D297353CC}">
              <c16:uniqueId val="{00000002-BB50-4205-BB68-9279C001A488}"/>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0.21</c:v>
                </c:pt>
                <c:pt idx="1">
                  <c:v>#N/A</c:v>
                </c:pt>
                <c:pt idx="2">
                  <c:v>0.15</c:v>
                </c:pt>
                <c:pt idx="3">
                  <c:v>#N/A</c:v>
                </c:pt>
                <c:pt idx="4">
                  <c:v>#N/A</c:v>
                </c:pt>
                <c:pt idx="5">
                  <c:v>0</c:v>
                </c:pt>
                <c:pt idx="6">
                  <c:v>#N/A</c:v>
                </c:pt>
                <c:pt idx="7">
                  <c:v>0.06</c:v>
                </c:pt>
                <c:pt idx="8">
                  <c:v>#N/A</c:v>
                </c:pt>
                <c:pt idx="9">
                  <c:v>0.12</c:v>
                </c:pt>
              </c:numCache>
            </c:numRef>
          </c:val>
          <c:extLst>
            <c:ext xmlns:c16="http://schemas.microsoft.com/office/drawing/2014/chart" uri="{C3380CC4-5D6E-409C-BE32-E72D297353CC}">
              <c16:uniqueId val="{00000003-BB50-4205-BB68-9279C001A48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1.77</c:v>
                </c:pt>
                <c:pt idx="2">
                  <c:v>#N/A</c:v>
                </c:pt>
                <c:pt idx="3">
                  <c:v>1.36</c:v>
                </c:pt>
                <c:pt idx="4">
                  <c:v>#N/A</c:v>
                </c:pt>
                <c:pt idx="5">
                  <c:v>1.32</c:v>
                </c:pt>
                <c:pt idx="6">
                  <c:v>#N/A</c:v>
                </c:pt>
                <c:pt idx="7">
                  <c:v>2.31</c:v>
                </c:pt>
                <c:pt idx="8">
                  <c:v>#N/A</c:v>
                </c:pt>
                <c:pt idx="9">
                  <c:v>2.02</c:v>
                </c:pt>
              </c:numCache>
            </c:numRef>
          </c:val>
          <c:extLst>
            <c:ext xmlns:c16="http://schemas.microsoft.com/office/drawing/2014/chart" uri="{C3380CC4-5D6E-409C-BE32-E72D297353CC}">
              <c16:uniqueId val="{00000004-BB50-4205-BB68-9279C001A48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0.06</c:v>
                </c:pt>
                <c:pt idx="2">
                  <c:v>#N/A</c:v>
                </c:pt>
                <c:pt idx="3">
                  <c:v>0.61</c:v>
                </c:pt>
                <c:pt idx="4">
                  <c:v>#N/A</c:v>
                </c:pt>
                <c:pt idx="5">
                  <c:v>1.01</c:v>
                </c:pt>
                <c:pt idx="6">
                  <c:v>#N/A</c:v>
                </c:pt>
                <c:pt idx="7">
                  <c:v>0.85</c:v>
                </c:pt>
                <c:pt idx="8">
                  <c:v>#N/A</c:v>
                </c:pt>
                <c:pt idx="9">
                  <c:v>2.0299999999999998</c:v>
                </c:pt>
              </c:numCache>
            </c:numRef>
          </c:val>
          <c:extLst>
            <c:ext xmlns:c16="http://schemas.microsoft.com/office/drawing/2014/chart" uri="{C3380CC4-5D6E-409C-BE32-E72D297353CC}">
              <c16:uniqueId val="{00000005-BB50-4205-BB68-9279C001A48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1.07</c:v>
                </c:pt>
                <c:pt idx="6">
                  <c:v>#N/A</c:v>
                </c:pt>
                <c:pt idx="7">
                  <c:v>1.72</c:v>
                </c:pt>
                <c:pt idx="8">
                  <c:v>#N/A</c:v>
                </c:pt>
                <c:pt idx="9">
                  <c:v>2.46</c:v>
                </c:pt>
              </c:numCache>
            </c:numRef>
          </c:val>
          <c:extLst>
            <c:ext xmlns:c16="http://schemas.microsoft.com/office/drawing/2014/chart" uri="{C3380CC4-5D6E-409C-BE32-E72D297353CC}">
              <c16:uniqueId val="{00000006-BB50-4205-BB68-9279C001A48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7.05</c:v>
                </c:pt>
                <c:pt idx="2">
                  <c:v>#N/A</c:v>
                </c:pt>
                <c:pt idx="3">
                  <c:v>3.63</c:v>
                </c:pt>
                <c:pt idx="4">
                  <c:v>#N/A</c:v>
                </c:pt>
                <c:pt idx="5">
                  <c:v>5.1100000000000003</c:v>
                </c:pt>
                <c:pt idx="6">
                  <c:v>#N/A</c:v>
                </c:pt>
                <c:pt idx="7">
                  <c:v>2.83</c:v>
                </c:pt>
                <c:pt idx="8">
                  <c:v>#N/A</c:v>
                </c:pt>
                <c:pt idx="9">
                  <c:v>3.08</c:v>
                </c:pt>
              </c:numCache>
            </c:numRef>
          </c:val>
          <c:extLst>
            <c:ext xmlns:c16="http://schemas.microsoft.com/office/drawing/2014/chart" uri="{C3380CC4-5D6E-409C-BE32-E72D297353CC}">
              <c16:uniqueId val="{00000007-BB50-4205-BB68-9279C001A4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9.9700000000000006</c:v>
                </c:pt>
                <c:pt idx="2">
                  <c:v>#N/A</c:v>
                </c:pt>
                <c:pt idx="3">
                  <c:v>10.55</c:v>
                </c:pt>
                <c:pt idx="4">
                  <c:v>#N/A</c:v>
                </c:pt>
                <c:pt idx="5">
                  <c:v>10.8</c:v>
                </c:pt>
                <c:pt idx="6">
                  <c:v>#N/A</c:v>
                </c:pt>
                <c:pt idx="7">
                  <c:v>9.32</c:v>
                </c:pt>
                <c:pt idx="8">
                  <c:v>#N/A</c:v>
                </c:pt>
                <c:pt idx="9">
                  <c:v>8.49</c:v>
                </c:pt>
              </c:numCache>
            </c:numRef>
          </c:val>
          <c:extLst>
            <c:ext xmlns:c16="http://schemas.microsoft.com/office/drawing/2014/chart" uri="{C3380CC4-5D6E-409C-BE32-E72D297353CC}">
              <c16:uniqueId val="{00000008-BB50-4205-BB68-9279C001A48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c:v>
                </c:pt>
                <c:pt idx="2">
                  <c:v>#N/A</c:v>
                </c:pt>
                <c:pt idx="3">
                  <c:v>0</c:v>
                </c:pt>
                <c:pt idx="4">
                  <c:v>1.28</c:v>
                </c:pt>
                <c:pt idx="5">
                  <c:v>#N/A</c:v>
                </c:pt>
                <c:pt idx="6">
                  <c:v>1.29</c:v>
                </c:pt>
                <c:pt idx="7">
                  <c:v>#N/A</c:v>
                </c:pt>
                <c:pt idx="8">
                  <c:v>5.66</c:v>
                </c:pt>
                <c:pt idx="9">
                  <c:v>#N/A</c:v>
                </c:pt>
              </c:numCache>
            </c:numRef>
          </c:val>
          <c:extLst>
            <c:ext xmlns:c16="http://schemas.microsoft.com/office/drawing/2014/chart" uri="{C3380CC4-5D6E-409C-BE32-E72D297353CC}">
              <c16:uniqueId val="{00000009-BB50-4205-BB68-9279C001A48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1376</c:v>
                </c:pt>
                <c:pt idx="5">
                  <c:v>1365</c:v>
                </c:pt>
                <c:pt idx="8">
                  <c:v>1297</c:v>
                </c:pt>
                <c:pt idx="11">
                  <c:v>1256</c:v>
                </c:pt>
                <c:pt idx="14">
                  <c:v>1207</c:v>
                </c:pt>
              </c:numCache>
            </c:numRef>
          </c:val>
          <c:extLst>
            <c:ext xmlns:c16="http://schemas.microsoft.com/office/drawing/2014/chart" uri="{C3380CC4-5D6E-409C-BE32-E72D297353CC}">
              <c16:uniqueId val="{00000000-CBE7-42E0-BB52-47B183039E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E7-42E0-BB52-47B183039E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8</c:v>
                </c:pt>
                <c:pt idx="6">
                  <c:v>8</c:v>
                </c:pt>
                <c:pt idx="9">
                  <c:v>6</c:v>
                </c:pt>
                <c:pt idx="12">
                  <c:v>5</c:v>
                </c:pt>
              </c:numCache>
            </c:numRef>
          </c:val>
          <c:extLst>
            <c:ext xmlns:c16="http://schemas.microsoft.com/office/drawing/2014/chart" uri="{C3380CC4-5D6E-409C-BE32-E72D297353CC}">
              <c16:uniqueId val="{00000002-CBE7-42E0-BB52-47B183039E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13</c:v>
                </c:pt>
                <c:pt idx="6">
                  <c:v>21</c:v>
                </c:pt>
                <c:pt idx="9">
                  <c:v>39</c:v>
                </c:pt>
                <c:pt idx="12">
                  <c:v>55</c:v>
                </c:pt>
              </c:numCache>
            </c:numRef>
          </c:val>
          <c:extLst>
            <c:ext xmlns:c16="http://schemas.microsoft.com/office/drawing/2014/chart" uri="{C3380CC4-5D6E-409C-BE32-E72D297353CC}">
              <c16:uniqueId val="{00000003-CBE7-42E0-BB52-47B183039E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914</c:v>
                </c:pt>
                <c:pt idx="3">
                  <c:v>900</c:v>
                </c:pt>
                <c:pt idx="6">
                  <c:v>854</c:v>
                </c:pt>
                <c:pt idx="9">
                  <c:v>698</c:v>
                </c:pt>
                <c:pt idx="12">
                  <c:v>733</c:v>
                </c:pt>
              </c:numCache>
            </c:numRef>
          </c:val>
          <c:extLst>
            <c:ext xmlns:c16="http://schemas.microsoft.com/office/drawing/2014/chart" uri="{C3380CC4-5D6E-409C-BE32-E72D297353CC}">
              <c16:uniqueId val="{00000004-CBE7-42E0-BB52-47B183039E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E7-42E0-BB52-47B183039E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E7-42E0-BB52-47B183039E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2158</c:v>
                </c:pt>
                <c:pt idx="3">
                  <c:v>2230</c:v>
                </c:pt>
                <c:pt idx="6">
                  <c:v>2162</c:v>
                </c:pt>
                <c:pt idx="9">
                  <c:v>2106</c:v>
                </c:pt>
                <c:pt idx="12">
                  <c:v>1792</c:v>
                </c:pt>
              </c:numCache>
            </c:numRef>
          </c:val>
          <c:extLst>
            <c:ext xmlns:c16="http://schemas.microsoft.com/office/drawing/2014/chart" uri="{C3380CC4-5D6E-409C-BE32-E72D297353CC}">
              <c16:uniqueId val="{00000007-CBE7-42E0-BB52-47B183039E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1715</c:v>
                </c:pt>
                <c:pt idx="2">
                  <c:v>#N/A</c:v>
                </c:pt>
                <c:pt idx="3">
                  <c:v>#N/A</c:v>
                </c:pt>
                <c:pt idx="4">
                  <c:v>1786</c:v>
                </c:pt>
                <c:pt idx="5">
                  <c:v>#N/A</c:v>
                </c:pt>
                <c:pt idx="6">
                  <c:v>#N/A</c:v>
                </c:pt>
                <c:pt idx="7">
                  <c:v>1748</c:v>
                </c:pt>
                <c:pt idx="8">
                  <c:v>#N/A</c:v>
                </c:pt>
                <c:pt idx="9">
                  <c:v>#N/A</c:v>
                </c:pt>
                <c:pt idx="10">
                  <c:v>1593</c:v>
                </c:pt>
                <c:pt idx="11">
                  <c:v>#N/A</c:v>
                </c:pt>
                <c:pt idx="12">
                  <c:v>#N/A</c:v>
                </c:pt>
                <c:pt idx="13">
                  <c:v>1378</c:v>
                </c:pt>
                <c:pt idx="14">
                  <c:v>#N/A</c:v>
                </c:pt>
              </c:numCache>
            </c:numRef>
          </c:val>
          <c:smooth val="0"/>
          <c:extLst>
            <c:ext xmlns:c16="http://schemas.microsoft.com/office/drawing/2014/chart" uri="{C3380CC4-5D6E-409C-BE32-E72D297353CC}">
              <c16:uniqueId val="{00000008-CBE7-42E0-BB52-47B183039E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13832</c:v>
                </c:pt>
                <c:pt idx="5">
                  <c:v>13494</c:v>
                </c:pt>
                <c:pt idx="8">
                  <c:v>13228</c:v>
                </c:pt>
                <c:pt idx="11">
                  <c:v>12652</c:v>
                </c:pt>
                <c:pt idx="14">
                  <c:v>11980</c:v>
                </c:pt>
              </c:numCache>
            </c:numRef>
          </c:val>
          <c:extLst>
            <c:ext xmlns:c16="http://schemas.microsoft.com/office/drawing/2014/chart" uri="{C3380CC4-5D6E-409C-BE32-E72D297353CC}">
              <c16:uniqueId val="{00000000-D8C5-48D3-B73D-DF379E928A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202</c:v>
                </c:pt>
                <c:pt idx="5">
                  <c:v>152</c:v>
                </c:pt>
                <c:pt idx="8">
                  <c:v>96</c:v>
                </c:pt>
                <c:pt idx="11">
                  <c:v>86</c:v>
                </c:pt>
                <c:pt idx="14">
                  <c:v>105</c:v>
                </c:pt>
              </c:numCache>
            </c:numRef>
          </c:val>
          <c:extLst>
            <c:ext xmlns:c16="http://schemas.microsoft.com/office/drawing/2014/chart" uri="{C3380CC4-5D6E-409C-BE32-E72D297353CC}">
              <c16:uniqueId val="{00000001-D8C5-48D3-B73D-DF379E928A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1341</c:v>
                </c:pt>
                <c:pt idx="5">
                  <c:v>1151</c:v>
                </c:pt>
                <c:pt idx="8">
                  <c:v>1203</c:v>
                </c:pt>
                <c:pt idx="11">
                  <c:v>1384</c:v>
                </c:pt>
                <c:pt idx="14">
                  <c:v>1636</c:v>
                </c:pt>
              </c:numCache>
            </c:numRef>
          </c:val>
          <c:extLst>
            <c:ext xmlns:c16="http://schemas.microsoft.com/office/drawing/2014/chart" uri="{C3380CC4-5D6E-409C-BE32-E72D297353CC}">
              <c16:uniqueId val="{00000002-D8C5-48D3-B73D-DF379E928A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C5-48D3-B73D-DF379E928A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C5-48D3-B73D-DF379E928A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C5-48D3-B73D-DF379E928A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2646</c:v>
                </c:pt>
                <c:pt idx="3">
                  <c:v>2373</c:v>
                </c:pt>
                <c:pt idx="6">
                  <c:v>1993</c:v>
                </c:pt>
                <c:pt idx="9">
                  <c:v>1830</c:v>
                </c:pt>
                <c:pt idx="12">
                  <c:v>1708</c:v>
                </c:pt>
              </c:numCache>
            </c:numRef>
          </c:val>
          <c:extLst>
            <c:ext xmlns:c16="http://schemas.microsoft.com/office/drawing/2014/chart" uri="{C3380CC4-5D6E-409C-BE32-E72D297353CC}">
              <c16:uniqueId val="{00000006-D8C5-48D3-B73D-DF379E928A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248</c:v>
                </c:pt>
                <c:pt idx="3">
                  <c:v>389</c:v>
                </c:pt>
                <c:pt idx="6">
                  <c:v>473</c:v>
                </c:pt>
                <c:pt idx="9">
                  <c:v>430</c:v>
                </c:pt>
                <c:pt idx="12">
                  <c:v>409</c:v>
                </c:pt>
              </c:numCache>
            </c:numRef>
          </c:val>
          <c:extLst>
            <c:ext xmlns:c16="http://schemas.microsoft.com/office/drawing/2014/chart" uri="{C3380CC4-5D6E-409C-BE32-E72D297353CC}">
              <c16:uniqueId val="{00000007-D8C5-48D3-B73D-DF379E928A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9622</c:v>
                </c:pt>
                <c:pt idx="3">
                  <c:v>9272</c:v>
                </c:pt>
                <c:pt idx="6">
                  <c:v>8707</c:v>
                </c:pt>
                <c:pt idx="9">
                  <c:v>7446</c:v>
                </c:pt>
                <c:pt idx="12">
                  <c:v>6876</c:v>
                </c:pt>
              </c:numCache>
            </c:numRef>
          </c:val>
          <c:extLst>
            <c:ext xmlns:c16="http://schemas.microsoft.com/office/drawing/2014/chart" uri="{C3380CC4-5D6E-409C-BE32-E72D297353CC}">
              <c16:uniqueId val="{00000008-D8C5-48D3-B73D-DF379E928A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40</c:v>
                </c:pt>
                <c:pt idx="3">
                  <c:v>31</c:v>
                </c:pt>
                <c:pt idx="6">
                  <c:v>23</c:v>
                </c:pt>
                <c:pt idx="9">
                  <c:v>17</c:v>
                </c:pt>
                <c:pt idx="12">
                  <c:v>12</c:v>
                </c:pt>
              </c:numCache>
            </c:numRef>
          </c:val>
          <c:extLst>
            <c:ext xmlns:c16="http://schemas.microsoft.com/office/drawing/2014/chart" uri="{C3380CC4-5D6E-409C-BE32-E72D297353CC}">
              <c16:uniqueId val="{00000009-D8C5-48D3-B73D-DF379E928A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16884</c:v>
                </c:pt>
                <c:pt idx="3">
                  <c:v>15839</c:v>
                </c:pt>
                <c:pt idx="6">
                  <c:v>14921</c:v>
                </c:pt>
                <c:pt idx="9">
                  <c:v>13722</c:v>
                </c:pt>
                <c:pt idx="12">
                  <c:v>12800</c:v>
                </c:pt>
              </c:numCache>
            </c:numRef>
          </c:val>
          <c:extLst>
            <c:ext xmlns:c16="http://schemas.microsoft.com/office/drawing/2014/chart" uri="{C3380CC4-5D6E-409C-BE32-E72D297353CC}">
              <c16:uniqueId val="{0000000A-D8C5-48D3-B73D-DF379E928A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14065</c:v>
                </c:pt>
                <c:pt idx="2">
                  <c:v>#N/A</c:v>
                </c:pt>
                <c:pt idx="3">
                  <c:v>#N/A</c:v>
                </c:pt>
                <c:pt idx="4">
                  <c:v>13106</c:v>
                </c:pt>
                <c:pt idx="5">
                  <c:v>#N/A</c:v>
                </c:pt>
                <c:pt idx="6">
                  <c:v>#N/A</c:v>
                </c:pt>
                <c:pt idx="7">
                  <c:v>11590</c:v>
                </c:pt>
                <c:pt idx="8">
                  <c:v>#N/A</c:v>
                </c:pt>
                <c:pt idx="9">
                  <c:v>#N/A</c:v>
                </c:pt>
                <c:pt idx="10">
                  <c:v>9324</c:v>
                </c:pt>
                <c:pt idx="11">
                  <c:v>#N/A</c:v>
                </c:pt>
                <c:pt idx="12">
                  <c:v>#N/A</c:v>
                </c:pt>
                <c:pt idx="13">
                  <c:v>8085</c:v>
                </c:pt>
                <c:pt idx="14">
                  <c:v>#N/A</c:v>
                </c:pt>
              </c:numCache>
            </c:numRef>
          </c:val>
          <c:smooth val="0"/>
          <c:extLst>
            <c:ext xmlns:c16="http://schemas.microsoft.com/office/drawing/2014/chart" uri="{C3380CC4-5D6E-409C-BE32-E72D297353CC}">
              <c16:uniqueId val="{0000000B-D8C5-48D3-B73D-DF379E928A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592</c:v>
                </c:pt>
                <c:pt idx="1">
                  <c:v>825</c:v>
                </c:pt>
                <c:pt idx="2">
                  <c:v>956</c:v>
                </c:pt>
              </c:numCache>
            </c:numRef>
          </c:val>
          <c:extLst>
            <c:ext xmlns:c16="http://schemas.microsoft.com/office/drawing/2014/chart" uri="{C3380CC4-5D6E-409C-BE32-E72D297353CC}">
              <c16:uniqueId val="{00000000-0F7B-41F1-9667-863E8CC05E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0F7B-41F1-9667-863E8CC05E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162</c:v>
                </c:pt>
                <c:pt idx="1">
                  <c:v>156</c:v>
                </c:pt>
                <c:pt idx="2">
                  <c:v>162</c:v>
                </c:pt>
              </c:numCache>
            </c:numRef>
          </c:val>
          <c:extLst>
            <c:ext xmlns:c16="http://schemas.microsoft.com/office/drawing/2014/chart" uri="{C3380CC4-5D6E-409C-BE32-E72D297353CC}">
              <c16:uniqueId val="{00000002-0F7B-41F1-9667-863E8CC05E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34,045
33,935
217.05
15,670,548
15,369,317
287,527
8,952,812
12,799,942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20.1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伸び幅は小さいが微増の傾向にある。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市税収入が堅調な一方、継続的な建設事業の抑制により地方債に係る需要額が減少していることが反映されている。</a:t>
          </a:r>
        </a:p>
        <a:p>
          <a:r>
            <a:rPr kumimoji="1" lang="ja-JP" altLang="en-US" sz="1300">
              <a:latin typeface="ＭＳ Ｐゴシック" panose="020B0600070205080204" pitchFamily="50" charset="-128"/>
              <a:ea typeface="ＭＳ Ｐゴシック" panose="020B0600070205080204" pitchFamily="50" charset="-128"/>
            </a:rPr>
            <a:t>自主財源が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割を下回ることから税源涵養・税収確保に今後とも努める。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xdr:cNvCxnSpPr/>
      </xdr:nvCxnSpPr>
      <xdr:spPr>
        <a:xfrm flipV="1">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2" name="直線コネクタ 71"/>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5" name="直線コネクタ 74"/>
        <xdr:cNvCxnSpPr/>
      </xdr:nvCxnSpPr>
      <xdr:spPr>
        <a:xfrm flipV="1">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88" name="楕円 87"/>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89"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緊縮財政を反映し類似団体平均よりも高い。義務的経費のうち、公債費の減少が見込まれるため少しずつ改善されるものと思われる。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104775</xdr:rowOff>
    </xdr:to>
    <xdr:cxnSp macro="">
      <xdr:nvCxnSpPr>
        <xdr:cNvPr id="132" name="直線コネクタ 131"/>
        <xdr:cNvCxnSpPr/>
      </xdr:nvCxnSpPr>
      <xdr:spPr>
        <a:xfrm flipV="1">
          <a:off x="4114800" y="1064619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163619</xdr:rowOff>
    </xdr:from>
    <xdr:to>
      <xdr:col>19</xdr:col>
      <xdr:colOff>133350</xdr:colOff>
      <xdr:row>62</xdr:row>
      <xdr:rowOff>104775</xdr:rowOff>
    </xdr:to>
    <xdr:cxnSp macro="">
      <xdr:nvCxnSpPr>
        <xdr:cNvPr id="135" name="直線コネクタ 134"/>
        <xdr:cNvCxnSpPr/>
      </xdr:nvCxnSpPr>
      <xdr:spPr>
        <a:xfrm>
          <a:off x="3225800" y="10622069"/>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163619</xdr:rowOff>
    </xdr:from>
    <xdr:to>
      <xdr:col>15</xdr:col>
      <xdr:colOff>82550</xdr:colOff>
      <xdr:row>63</xdr:row>
      <xdr:rowOff>25823</xdr:rowOff>
    </xdr:to>
    <xdr:cxnSp macro="">
      <xdr:nvCxnSpPr>
        <xdr:cNvPr id="138" name="直線コネクタ 137"/>
        <xdr:cNvCxnSpPr/>
      </xdr:nvCxnSpPr>
      <xdr:spPr>
        <a:xfrm flipV="1">
          <a:off x="2336800" y="10622069"/>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63</xdr:row>
      <xdr:rowOff>25823</xdr:rowOff>
    </xdr:to>
    <xdr:cxnSp macro="">
      <xdr:nvCxnSpPr>
        <xdr:cNvPr id="141" name="直線コネクタ 140"/>
        <xdr:cNvCxnSpPr/>
      </xdr:nvCxnSpPr>
      <xdr:spPr>
        <a:xfrm>
          <a:off x="1447800" y="1065826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1" name="楕円 150"/>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109025</xdr:rowOff>
    </xdr:from>
    <xdr:ext cx="762000" cy="259045"/>
    <xdr:sp macro="" textlink="">
      <xdr:nvSpPr>
        <xdr:cNvPr id="152" name="財政構造の弾力性該当値テキスト"/>
        <xdr:cNvSpPr txBox="1"/>
      </xdr:nvSpPr>
      <xdr:spPr>
        <a:xfrm>
          <a:off x="5041900" y="105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53975</xdr:rowOff>
    </xdr:from>
    <xdr:to>
      <xdr:col>19</xdr:col>
      <xdr:colOff>184150</xdr:colOff>
      <xdr:row>62</xdr:row>
      <xdr:rowOff>155575</xdr:rowOff>
    </xdr:to>
    <xdr:sp macro="" textlink="">
      <xdr:nvSpPr>
        <xdr:cNvPr id="153" name="楕円 152"/>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140352</xdr:rowOff>
    </xdr:from>
    <xdr:ext cx="736600" cy="259045"/>
    <xdr:sp macro="" textlink="">
      <xdr:nvSpPr>
        <xdr:cNvPr id="154" name="テキスト ボックス 153"/>
        <xdr:cNvSpPr txBox="1"/>
      </xdr:nvSpPr>
      <xdr:spPr>
        <a:xfrm>
          <a:off x="3733800" y="1077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5" name="楕円 154"/>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27746</xdr:rowOff>
    </xdr:from>
    <xdr:ext cx="762000" cy="259045"/>
    <xdr:sp macro="" textlink="">
      <xdr:nvSpPr>
        <xdr:cNvPr id="156" name="テキスト ボックス 155"/>
        <xdr:cNvSpPr txBox="1"/>
      </xdr:nvSpPr>
      <xdr:spPr>
        <a:xfrm>
          <a:off x="2844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146473</xdr:rowOff>
    </xdr:from>
    <xdr:to>
      <xdr:col>11</xdr:col>
      <xdr:colOff>82550</xdr:colOff>
      <xdr:row>63</xdr:row>
      <xdr:rowOff>76623</xdr:rowOff>
    </xdr:to>
    <xdr:sp macro="" textlink="">
      <xdr:nvSpPr>
        <xdr:cNvPr id="157" name="楕円 156"/>
        <xdr:cNvSpPr/>
      </xdr:nvSpPr>
      <xdr:spPr>
        <a:xfrm>
          <a:off x="2286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58" name="テキスト ボックス 157"/>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60" name="テキスト ボックス 159"/>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人件費は、財政再建の一環として給与削減を行っているが、その率を緩和した影響で若干増加している。（対前年</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百万円増）</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物件費は電子計算機保守等委託料の減などにより、前年度より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百万円の減となっている。</a:t>
          </a:r>
        </a:p>
        <a:p>
          <a:r>
            <a:rPr kumimoji="1" lang="ja-JP" altLang="en-US" sz="1300">
              <a:latin typeface="ＭＳ Ｐゴシック" panose="020B0600070205080204" pitchFamily="50" charset="-128"/>
              <a:ea typeface="ＭＳ Ｐゴシック" panose="020B0600070205080204" pitchFamily="50" charset="-128"/>
            </a:rPr>
            <a:t>今後も過大な住民負担とならないよう努めたい。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135372</xdr:rowOff>
    </xdr:from>
    <xdr:to>
      <xdr:col>23</xdr:col>
      <xdr:colOff>133350</xdr:colOff>
      <xdr:row>80</xdr:row>
      <xdr:rowOff>135742</xdr:rowOff>
    </xdr:to>
    <xdr:cxnSp macro="">
      <xdr:nvCxnSpPr>
        <xdr:cNvPr id="195" name="直線コネクタ 194"/>
        <xdr:cNvCxnSpPr/>
      </xdr:nvCxnSpPr>
      <xdr:spPr>
        <a:xfrm flipV="1">
          <a:off x="4114800" y="13851372"/>
          <a:ext cx="8382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89146</xdr:rowOff>
    </xdr:from>
    <xdr:to>
      <xdr:col>19</xdr:col>
      <xdr:colOff>133350</xdr:colOff>
      <xdr:row>80</xdr:row>
      <xdr:rowOff>135742</xdr:rowOff>
    </xdr:to>
    <xdr:cxnSp macro="">
      <xdr:nvCxnSpPr>
        <xdr:cNvPr id="198" name="直線コネクタ 197"/>
        <xdr:cNvCxnSpPr/>
      </xdr:nvCxnSpPr>
      <xdr:spPr>
        <a:xfrm>
          <a:off x="3225800" y="13805146"/>
          <a:ext cx="8890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89146</xdr:rowOff>
    </xdr:from>
    <xdr:to>
      <xdr:col>15</xdr:col>
      <xdr:colOff>82550</xdr:colOff>
      <xdr:row>80</xdr:row>
      <xdr:rowOff>91954</xdr:rowOff>
    </xdr:to>
    <xdr:cxnSp macro="">
      <xdr:nvCxnSpPr>
        <xdr:cNvPr id="201" name="直線コネクタ 200"/>
        <xdr:cNvCxnSpPr/>
      </xdr:nvCxnSpPr>
      <xdr:spPr>
        <a:xfrm flipV="1">
          <a:off x="2336800" y="1380514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91954</xdr:rowOff>
    </xdr:from>
    <xdr:to>
      <xdr:col>11</xdr:col>
      <xdr:colOff>31750</xdr:colOff>
      <xdr:row>80</xdr:row>
      <xdr:rowOff>93635</xdr:rowOff>
    </xdr:to>
    <xdr:cxnSp macro="">
      <xdr:nvCxnSpPr>
        <xdr:cNvPr id="204" name="直線コネクタ 203"/>
        <xdr:cNvCxnSpPr/>
      </xdr:nvCxnSpPr>
      <xdr:spPr>
        <a:xfrm flipV="1">
          <a:off x="1447800" y="13807954"/>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25426</xdr:rowOff>
    </xdr:from>
    <xdr:ext cx="762000" cy="259045"/>
    <xdr:sp macro="" textlink="">
      <xdr:nvSpPr>
        <xdr:cNvPr id="206" name="テキスト ボックス 205"/>
        <xdr:cNvSpPr txBox="1"/>
      </xdr:nvSpPr>
      <xdr:spPr>
        <a:xfrm>
          <a:off x="1955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84572</xdr:rowOff>
    </xdr:from>
    <xdr:to>
      <xdr:col>23</xdr:col>
      <xdr:colOff>184150</xdr:colOff>
      <xdr:row>81</xdr:row>
      <xdr:rowOff>14722</xdr:rowOff>
    </xdr:to>
    <xdr:sp macro="" textlink="">
      <xdr:nvSpPr>
        <xdr:cNvPr id="214" name="楕円 213"/>
        <xdr:cNvSpPr/>
      </xdr:nvSpPr>
      <xdr:spPr>
        <a:xfrm>
          <a:off x="4902200" y="1380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5849</xdr:rowOff>
    </xdr:from>
    <xdr:ext cx="762000" cy="259045"/>
    <xdr:sp macro="" textlink="">
      <xdr:nvSpPr>
        <xdr:cNvPr id="215" name="人件費・物件費等の状況該当値テキスト"/>
        <xdr:cNvSpPr txBox="1"/>
      </xdr:nvSpPr>
      <xdr:spPr>
        <a:xfrm>
          <a:off x="5041900" y="137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84942</xdr:rowOff>
    </xdr:from>
    <xdr:to>
      <xdr:col>19</xdr:col>
      <xdr:colOff>184150</xdr:colOff>
      <xdr:row>81</xdr:row>
      <xdr:rowOff>15092</xdr:rowOff>
    </xdr:to>
    <xdr:sp macro="" textlink="">
      <xdr:nvSpPr>
        <xdr:cNvPr id="216" name="楕円 215"/>
        <xdr:cNvSpPr/>
      </xdr:nvSpPr>
      <xdr:spPr>
        <a:xfrm>
          <a:off x="4064000" y="138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25269</xdr:rowOff>
    </xdr:from>
    <xdr:ext cx="736600" cy="259045"/>
    <xdr:sp macro="" textlink="">
      <xdr:nvSpPr>
        <xdr:cNvPr id="217" name="テキスト ボックス 216"/>
        <xdr:cNvSpPr txBox="1"/>
      </xdr:nvSpPr>
      <xdr:spPr>
        <a:xfrm>
          <a:off x="3733800" y="1356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38346</xdr:rowOff>
    </xdr:from>
    <xdr:to>
      <xdr:col>15</xdr:col>
      <xdr:colOff>133350</xdr:colOff>
      <xdr:row>80</xdr:row>
      <xdr:rowOff>139946</xdr:rowOff>
    </xdr:to>
    <xdr:sp macro="" textlink="">
      <xdr:nvSpPr>
        <xdr:cNvPr id="218" name="楕円 217"/>
        <xdr:cNvSpPr/>
      </xdr:nvSpPr>
      <xdr:spPr>
        <a:xfrm>
          <a:off x="3175000" y="137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150123</xdr:rowOff>
    </xdr:from>
    <xdr:ext cx="762000" cy="259045"/>
    <xdr:sp macro="" textlink="">
      <xdr:nvSpPr>
        <xdr:cNvPr id="219" name="テキスト ボックス 218"/>
        <xdr:cNvSpPr txBox="1"/>
      </xdr:nvSpPr>
      <xdr:spPr>
        <a:xfrm>
          <a:off x="2844800" y="1352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41154</xdr:rowOff>
    </xdr:from>
    <xdr:to>
      <xdr:col>11</xdr:col>
      <xdr:colOff>82550</xdr:colOff>
      <xdr:row>80</xdr:row>
      <xdr:rowOff>142754</xdr:rowOff>
    </xdr:to>
    <xdr:sp macro="" textlink="">
      <xdr:nvSpPr>
        <xdr:cNvPr id="220" name="楕円 219"/>
        <xdr:cNvSpPr/>
      </xdr:nvSpPr>
      <xdr:spPr>
        <a:xfrm>
          <a:off x="2286000" y="137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152931</xdr:rowOff>
    </xdr:from>
    <xdr:ext cx="762000" cy="259045"/>
    <xdr:sp macro="" textlink="">
      <xdr:nvSpPr>
        <xdr:cNvPr id="221" name="テキスト ボックス 220"/>
        <xdr:cNvSpPr txBox="1"/>
      </xdr:nvSpPr>
      <xdr:spPr>
        <a:xfrm>
          <a:off x="1955800" y="1352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42835</xdr:rowOff>
    </xdr:from>
    <xdr:to>
      <xdr:col>7</xdr:col>
      <xdr:colOff>31750</xdr:colOff>
      <xdr:row>80</xdr:row>
      <xdr:rowOff>144435</xdr:rowOff>
    </xdr:to>
    <xdr:sp macro="" textlink="">
      <xdr:nvSpPr>
        <xdr:cNvPr id="222" name="楕円 221"/>
        <xdr:cNvSpPr/>
      </xdr:nvSpPr>
      <xdr:spPr>
        <a:xfrm>
          <a:off x="1397000" y="137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154612</xdr:rowOff>
    </xdr:from>
    <xdr:ext cx="762000" cy="259045"/>
    <xdr:sp macro="" textlink="">
      <xdr:nvSpPr>
        <xdr:cNvPr id="223" name="テキスト ボックス 222"/>
        <xdr:cNvSpPr txBox="1"/>
      </xdr:nvSpPr>
      <xdr:spPr>
        <a:xfrm>
          <a:off x="1066800" y="1352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財政再建対策の一環として平成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年度の職員給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％削減を実施以来、継続的に給与削減を行っている。平成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年度も給料表の級区分に応じ</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％の給与削減を行っており、ラスパイレス指数は類似団体中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番目の低さとなっている。給与削減率は前年度より各級</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％緩和しており、今後も財政状況を踏まえた上で適正な給与水準を維持していく。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95673</xdr:rowOff>
    </xdr:from>
    <xdr:to>
      <xdr:col>81</xdr:col>
      <xdr:colOff>44450</xdr:colOff>
      <xdr:row>82</xdr:row>
      <xdr:rowOff>95673</xdr:rowOff>
    </xdr:to>
    <xdr:cxnSp macro="">
      <xdr:nvCxnSpPr>
        <xdr:cNvPr id="257" name="直線コネクタ 256"/>
        <xdr:cNvCxnSpPr/>
      </xdr:nvCxnSpPr>
      <xdr:spPr>
        <a:xfrm>
          <a:off x="16179800" y="141545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47413</xdr:rowOff>
    </xdr:from>
    <xdr:to>
      <xdr:col>77</xdr:col>
      <xdr:colOff>44450</xdr:colOff>
      <xdr:row>82</xdr:row>
      <xdr:rowOff>95673</xdr:rowOff>
    </xdr:to>
    <xdr:cxnSp macro="">
      <xdr:nvCxnSpPr>
        <xdr:cNvPr id="260" name="直線コネクタ 259"/>
        <xdr:cNvCxnSpPr/>
      </xdr:nvCxnSpPr>
      <xdr:spPr>
        <a:xfrm>
          <a:off x="15290800" y="141063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146473</xdr:rowOff>
    </xdr:from>
    <xdr:to>
      <xdr:col>72</xdr:col>
      <xdr:colOff>203200</xdr:colOff>
      <xdr:row>82</xdr:row>
      <xdr:rowOff>47413</xdr:rowOff>
    </xdr:to>
    <xdr:cxnSp macro="">
      <xdr:nvCxnSpPr>
        <xdr:cNvPr id="263" name="直線コネクタ 262"/>
        <xdr:cNvCxnSpPr/>
      </xdr:nvCxnSpPr>
      <xdr:spPr>
        <a:xfrm>
          <a:off x="14401800" y="140339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146473</xdr:rowOff>
    </xdr:from>
    <xdr:to>
      <xdr:col>68</xdr:col>
      <xdr:colOff>152400</xdr:colOff>
      <xdr:row>81</xdr:row>
      <xdr:rowOff>146473</xdr:rowOff>
    </xdr:to>
    <xdr:cxnSp macro="">
      <xdr:nvCxnSpPr>
        <xdr:cNvPr id="266" name="直線コネクタ 265"/>
        <xdr:cNvCxnSpPr/>
      </xdr:nvCxnSpPr>
      <xdr:spPr>
        <a:xfrm>
          <a:off x="13512800" y="14033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44873</xdr:rowOff>
    </xdr:from>
    <xdr:to>
      <xdr:col>81</xdr:col>
      <xdr:colOff>95250</xdr:colOff>
      <xdr:row>82</xdr:row>
      <xdr:rowOff>146473</xdr:rowOff>
    </xdr:to>
    <xdr:sp macro="" textlink="">
      <xdr:nvSpPr>
        <xdr:cNvPr id="276" name="楕円 275"/>
        <xdr:cNvSpPr/>
      </xdr:nvSpPr>
      <xdr:spPr>
        <a:xfrm>
          <a:off x="169672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61400</xdr:rowOff>
    </xdr:from>
    <xdr:ext cx="762000" cy="259045"/>
    <xdr:sp macro="" textlink="">
      <xdr:nvSpPr>
        <xdr:cNvPr id="277" name="給与水準   （国との比較）該当値テキスト"/>
        <xdr:cNvSpPr txBox="1"/>
      </xdr:nvSpPr>
      <xdr:spPr>
        <a:xfrm>
          <a:off x="17106900" y="1394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44873</xdr:rowOff>
    </xdr:from>
    <xdr:to>
      <xdr:col>77</xdr:col>
      <xdr:colOff>95250</xdr:colOff>
      <xdr:row>82</xdr:row>
      <xdr:rowOff>146473</xdr:rowOff>
    </xdr:to>
    <xdr:sp macro="" textlink="">
      <xdr:nvSpPr>
        <xdr:cNvPr id="278" name="楕円 277"/>
        <xdr:cNvSpPr/>
      </xdr:nvSpPr>
      <xdr:spPr>
        <a:xfrm>
          <a:off x="161290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156650</xdr:rowOff>
    </xdr:from>
    <xdr:ext cx="736600" cy="259045"/>
    <xdr:sp macro="" textlink="">
      <xdr:nvSpPr>
        <xdr:cNvPr id="279" name="テキスト ボックス 278"/>
        <xdr:cNvSpPr txBox="1"/>
      </xdr:nvSpPr>
      <xdr:spPr>
        <a:xfrm>
          <a:off x="15798800" y="1387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168063</xdr:rowOff>
    </xdr:from>
    <xdr:to>
      <xdr:col>73</xdr:col>
      <xdr:colOff>44450</xdr:colOff>
      <xdr:row>82</xdr:row>
      <xdr:rowOff>98213</xdr:rowOff>
    </xdr:to>
    <xdr:sp macro="" textlink="">
      <xdr:nvSpPr>
        <xdr:cNvPr id="280" name="楕円 279"/>
        <xdr:cNvSpPr/>
      </xdr:nvSpPr>
      <xdr:spPr>
        <a:xfrm>
          <a:off x="152400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108390</xdr:rowOff>
    </xdr:from>
    <xdr:ext cx="762000" cy="259045"/>
    <xdr:sp macro="" textlink="">
      <xdr:nvSpPr>
        <xdr:cNvPr id="281" name="テキスト ボックス 280"/>
        <xdr:cNvSpPr txBox="1"/>
      </xdr:nvSpPr>
      <xdr:spPr>
        <a:xfrm>
          <a:off x="14909800" y="1382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95673</xdr:rowOff>
    </xdr:from>
    <xdr:to>
      <xdr:col>68</xdr:col>
      <xdr:colOff>203200</xdr:colOff>
      <xdr:row>82</xdr:row>
      <xdr:rowOff>25823</xdr:rowOff>
    </xdr:to>
    <xdr:sp macro="" textlink="">
      <xdr:nvSpPr>
        <xdr:cNvPr id="282" name="楕円 281"/>
        <xdr:cNvSpPr/>
      </xdr:nvSpPr>
      <xdr:spPr>
        <a:xfrm>
          <a:off x="14351000" y="139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36000</xdr:rowOff>
    </xdr:from>
    <xdr:ext cx="762000" cy="259045"/>
    <xdr:sp macro="" textlink="">
      <xdr:nvSpPr>
        <xdr:cNvPr id="283" name="テキスト ボックス 282"/>
        <xdr:cNvSpPr txBox="1"/>
      </xdr:nvSpPr>
      <xdr:spPr>
        <a:xfrm>
          <a:off x="14020800" y="1375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95673</xdr:rowOff>
    </xdr:from>
    <xdr:to>
      <xdr:col>64</xdr:col>
      <xdr:colOff>152400</xdr:colOff>
      <xdr:row>82</xdr:row>
      <xdr:rowOff>25823</xdr:rowOff>
    </xdr:to>
    <xdr:sp macro="" textlink="">
      <xdr:nvSpPr>
        <xdr:cNvPr id="284" name="楕円 283"/>
        <xdr:cNvSpPr/>
      </xdr:nvSpPr>
      <xdr:spPr>
        <a:xfrm>
          <a:off x="13462000" y="139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36000</xdr:rowOff>
    </xdr:from>
    <xdr:ext cx="762000" cy="259045"/>
    <xdr:sp macro="" textlink="">
      <xdr:nvSpPr>
        <xdr:cNvPr id="285" name="テキスト ボックス 284"/>
        <xdr:cNvSpPr txBox="1"/>
      </xdr:nvSpPr>
      <xdr:spPr>
        <a:xfrm>
          <a:off x="13131800" y="1375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市町村合併を行っていないため、類似団体と比較して効率的な人員配置になっている。平成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月策定の「黒石市定員管理計画」に基づき、今後は技能労務職の退職者不補充を行い、平成</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年度までに現在より</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名削減することを目標とする。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人口減少に歯止めをかけるため、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黒石市まち・ひと・しごと創生総合戦略</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の各施策を確実に実行するよう努めたい。</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135709</xdr:rowOff>
    </xdr:from>
    <xdr:to>
      <xdr:col>81</xdr:col>
      <xdr:colOff>44450</xdr:colOff>
      <xdr:row>60</xdr:row>
      <xdr:rowOff>148348</xdr:rowOff>
    </xdr:to>
    <xdr:cxnSp macro="">
      <xdr:nvCxnSpPr>
        <xdr:cNvPr id="322" name="直線コネクタ 321"/>
        <xdr:cNvCxnSpPr/>
      </xdr:nvCxnSpPr>
      <xdr:spPr>
        <a:xfrm>
          <a:off x="16179800" y="10422709"/>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135709</xdr:rowOff>
    </xdr:from>
    <xdr:to>
      <xdr:col>77</xdr:col>
      <xdr:colOff>44450</xdr:colOff>
      <xdr:row>60</xdr:row>
      <xdr:rowOff>139156</xdr:rowOff>
    </xdr:to>
    <xdr:cxnSp macro="">
      <xdr:nvCxnSpPr>
        <xdr:cNvPr id="325" name="直線コネクタ 324"/>
        <xdr:cNvCxnSpPr/>
      </xdr:nvCxnSpPr>
      <xdr:spPr>
        <a:xfrm flipV="1">
          <a:off x="15290800" y="104227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128815</xdr:rowOff>
    </xdr:from>
    <xdr:to>
      <xdr:col>72</xdr:col>
      <xdr:colOff>203200</xdr:colOff>
      <xdr:row>60</xdr:row>
      <xdr:rowOff>139156</xdr:rowOff>
    </xdr:to>
    <xdr:cxnSp macro="">
      <xdr:nvCxnSpPr>
        <xdr:cNvPr id="328" name="直線コネクタ 327"/>
        <xdr:cNvCxnSpPr/>
      </xdr:nvCxnSpPr>
      <xdr:spPr>
        <a:xfrm>
          <a:off x="14401800" y="104158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109280</xdr:rowOff>
    </xdr:from>
    <xdr:to>
      <xdr:col>68</xdr:col>
      <xdr:colOff>152400</xdr:colOff>
      <xdr:row>60</xdr:row>
      <xdr:rowOff>128815</xdr:rowOff>
    </xdr:to>
    <xdr:cxnSp macro="">
      <xdr:nvCxnSpPr>
        <xdr:cNvPr id="331" name="直線コネクタ 330"/>
        <xdr:cNvCxnSpPr/>
      </xdr:nvCxnSpPr>
      <xdr:spPr>
        <a:xfrm>
          <a:off x="13512800" y="10396280"/>
          <a:ext cx="8890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3" name="テキスト ボックス 332"/>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69686</xdr:rowOff>
    </xdr:from>
    <xdr:ext cx="762000" cy="259045"/>
    <xdr:sp macro="" textlink="">
      <xdr:nvSpPr>
        <xdr:cNvPr id="335" name="テキスト ボックス 334"/>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97548</xdr:rowOff>
    </xdr:from>
    <xdr:to>
      <xdr:col>81</xdr:col>
      <xdr:colOff>95250</xdr:colOff>
      <xdr:row>61</xdr:row>
      <xdr:rowOff>27698</xdr:rowOff>
    </xdr:to>
    <xdr:sp macro="" textlink="">
      <xdr:nvSpPr>
        <xdr:cNvPr id="341" name="楕円 340"/>
        <xdr:cNvSpPr/>
      </xdr:nvSpPr>
      <xdr:spPr>
        <a:xfrm>
          <a:off x="169672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114075</xdr:rowOff>
    </xdr:from>
    <xdr:ext cx="762000" cy="259045"/>
    <xdr:sp macro="" textlink="">
      <xdr:nvSpPr>
        <xdr:cNvPr id="342" name="定員管理の状況該当値テキスト"/>
        <xdr:cNvSpPr txBox="1"/>
      </xdr:nvSpPr>
      <xdr:spPr>
        <a:xfrm>
          <a:off x="17106900" y="1022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84909</xdr:rowOff>
    </xdr:from>
    <xdr:to>
      <xdr:col>77</xdr:col>
      <xdr:colOff>95250</xdr:colOff>
      <xdr:row>61</xdr:row>
      <xdr:rowOff>15059</xdr:rowOff>
    </xdr:to>
    <xdr:sp macro="" textlink="">
      <xdr:nvSpPr>
        <xdr:cNvPr id="343" name="楕円 342"/>
        <xdr:cNvSpPr/>
      </xdr:nvSpPr>
      <xdr:spPr>
        <a:xfrm>
          <a:off x="16129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44" name="テキスト ボックス 34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88356</xdr:rowOff>
    </xdr:from>
    <xdr:to>
      <xdr:col>73</xdr:col>
      <xdr:colOff>44450</xdr:colOff>
      <xdr:row>61</xdr:row>
      <xdr:rowOff>18506</xdr:rowOff>
    </xdr:to>
    <xdr:sp macro="" textlink="">
      <xdr:nvSpPr>
        <xdr:cNvPr id="345" name="楕円 344"/>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28683</xdr:rowOff>
    </xdr:from>
    <xdr:ext cx="762000" cy="259045"/>
    <xdr:sp macro="" textlink="">
      <xdr:nvSpPr>
        <xdr:cNvPr id="346" name="テキスト ボックス 345"/>
        <xdr:cNvSpPr txBox="1"/>
      </xdr:nvSpPr>
      <xdr:spPr>
        <a:xfrm>
          <a:off x="14909800" y="1014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78015</xdr:rowOff>
    </xdr:from>
    <xdr:to>
      <xdr:col>68</xdr:col>
      <xdr:colOff>203200</xdr:colOff>
      <xdr:row>61</xdr:row>
      <xdr:rowOff>8165</xdr:rowOff>
    </xdr:to>
    <xdr:sp macro="" textlink="">
      <xdr:nvSpPr>
        <xdr:cNvPr id="347" name="楕円 346"/>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18342</xdr:rowOff>
    </xdr:from>
    <xdr:ext cx="762000" cy="259045"/>
    <xdr:sp macro="" textlink="">
      <xdr:nvSpPr>
        <xdr:cNvPr id="348" name="テキスト ボックス 347"/>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58480</xdr:rowOff>
    </xdr:from>
    <xdr:to>
      <xdr:col>64</xdr:col>
      <xdr:colOff>152400</xdr:colOff>
      <xdr:row>60</xdr:row>
      <xdr:rowOff>160080</xdr:rowOff>
    </xdr:to>
    <xdr:sp macro="" textlink="">
      <xdr:nvSpPr>
        <xdr:cNvPr id="349" name="楕円 348"/>
        <xdr:cNvSpPr/>
      </xdr:nvSpPr>
      <xdr:spPr>
        <a:xfrm>
          <a:off x="13462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170257</xdr:rowOff>
    </xdr:from>
    <xdr:ext cx="762000" cy="259045"/>
    <xdr:sp macro="" textlink="">
      <xdr:nvSpPr>
        <xdr:cNvPr id="350" name="テキスト ボックス 349"/>
        <xdr:cNvSpPr txBox="1"/>
      </xdr:nvSpPr>
      <xdr:spPr>
        <a:xfrm>
          <a:off x="13131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過去の大型事業に対する償還が順次終了するため、平成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年度決算では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％を下回る予定である。施設の老朽化対策や統廃合に対応するため、普通建設事業のニーズは高いが、実質公債費比率は漸減するよう計画的な財政運営に努める。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69744</xdr:rowOff>
    </xdr:from>
    <xdr:to>
      <xdr:col>81</xdr:col>
      <xdr:colOff>44450</xdr:colOff>
      <xdr:row>38</xdr:row>
      <xdr:rowOff>107950</xdr:rowOff>
    </xdr:to>
    <xdr:cxnSp macro="">
      <xdr:nvCxnSpPr>
        <xdr:cNvPr id="384" name="直線コネクタ 383"/>
        <xdr:cNvCxnSpPr/>
      </xdr:nvCxnSpPr>
      <xdr:spPr>
        <a:xfrm flipV="1">
          <a:off x="16179800" y="658484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115994</xdr:rowOff>
    </xdr:to>
    <xdr:cxnSp macro="">
      <xdr:nvCxnSpPr>
        <xdr:cNvPr id="387" name="直線コネクタ 386"/>
        <xdr:cNvCxnSpPr/>
      </xdr:nvCxnSpPr>
      <xdr:spPr>
        <a:xfrm flipV="1">
          <a:off x="15290800" y="66230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38</xdr:row>
      <xdr:rowOff>115994</xdr:rowOff>
    </xdr:to>
    <xdr:cxnSp macro="">
      <xdr:nvCxnSpPr>
        <xdr:cNvPr id="390" name="直線コネクタ 389"/>
        <xdr:cNvCxnSpPr/>
      </xdr:nvCxnSpPr>
      <xdr:spPr>
        <a:xfrm>
          <a:off x="14401800" y="663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118004</xdr:rowOff>
    </xdr:to>
    <xdr:cxnSp macro="">
      <xdr:nvCxnSpPr>
        <xdr:cNvPr id="393" name="直線コネクタ 392"/>
        <xdr:cNvCxnSpPr/>
      </xdr:nvCxnSpPr>
      <xdr:spPr>
        <a:xfrm flipV="1">
          <a:off x="13512800" y="663109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18944</xdr:rowOff>
    </xdr:from>
    <xdr:to>
      <xdr:col>81</xdr:col>
      <xdr:colOff>95250</xdr:colOff>
      <xdr:row>38</xdr:row>
      <xdr:rowOff>120544</xdr:rowOff>
    </xdr:to>
    <xdr:sp macro="" textlink="">
      <xdr:nvSpPr>
        <xdr:cNvPr id="403" name="楕円 402"/>
        <xdr:cNvSpPr/>
      </xdr:nvSpPr>
      <xdr:spPr>
        <a:xfrm>
          <a:off x="16967200" y="65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162471</xdr:rowOff>
    </xdr:from>
    <xdr:ext cx="762000" cy="259045"/>
    <xdr:sp macro="" textlink="">
      <xdr:nvSpPr>
        <xdr:cNvPr id="404" name="公債費負担の状況該当値テキスト"/>
        <xdr:cNvSpPr txBox="1"/>
      </xdr:nvSpPr>
      <xdr:spPr>
        <a:xfrm>
          <a:off x="17106900" y="650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5" name="楕円 404"/>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143527</xdr:rowOff>
    </xdr:from>
    <xdr:ext cx="736600" cy="259045"/>
    <xdr:sp macro="" textlink="">
      <xdr:nvSpPr>
        <xdr:cNvPr id="406" name="テキスト ボックス 405"/>
        <xdr:cNvSpPr txBox="1"/>
      </xdr:nvSpPr>
      <xdr:spPr>
        <a:xfrm>
          <a:off x="15798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7" name="楕円 406"/>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151571</xdr:rowOff>
    </xdr:from>
    <xdr:ext cx="762000" cy="259045"/>
    <xdr:sp macro="" textlink="">
      <xdr:nvSpPr>
        <xdr:cNvPr id="408" name="テキスト ボックス 407"/>
        <xdr:cNvSpPr txBox="1"/>
      </xdr:nvSpPr>
      <xdr:spPr>
        <a:xfrm>
          <a:off x="149098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65194</xdr:rowOff>
    </xdr:from>
    <xdr:to>
      <xdr:col>68</xdr:col>
      <xdr:colOff>203200</xdr:colOff>
      <xdr:row>38</xdr:row>
      <xdr:rowOff>166794</xdr:rowOff>
    </xdr:to>
    <xdr:sp macro="" textlink="">
      <xdr:nvSpPr>
        <xdr:cNvPr id="409" name="楕円 408"/>
        <xdr:cNvSpPr/>
      </xdr:nvSpPr>
      <xdr:spPr>
        <a:xfrm>
          <a:off x="14351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151571</xdr:rowOff>
    </xdr:from>
    <xdr:ext cx="762000" cy="259045"/>
    <xdr:sp macro="" textlink="">
      <xdr:nvSpPr>
        <xdr:cNvPr id="410" name="テキスト ボックス 409"/>
        <xdr:cNvSpPr txBox="1"/>
      </xdr:nvSpPr>
      <xdr:spPr>
        <a:xfrm>
          <a:off x="140208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67204</xdr:rowOff>
    </xdr:from>
    <xdr:to>
      <xdr:col>64</xdr:col>
      <xdr:colOff>152400</xdr:colOff>
      <xdr:row>38</xdr:row>
      <xdr:rowOff>168804</xdr:rowOff>
    </xdr:to>
    <xdr:sp macro="" textlink="">
      <xdr:nvSpPr>
        <xdr:cNvPr id="411" name="楕円 410"/>
        <xdr:cNvSpPr/>
      </xdr:nvSpPr>
      <xdr:spPr>
        <a:xfrm>
          <a:off x="13462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153581</xdr:rowOff>
    </xdr:from>
    <xdr:ext cx="762000" cy="259045"/>
    <xdr:sp macro="" textlink="">
      <xdr:nvSpPr>
        <xdr:cNvPr id="412" name="テキスト ボックス 411"/>
        <xdr:cNvSpPr txBox="1"/>
      </xdr:nvSpPr>
      <xdr:spPr>
        <a:xfrm>
          <a:off x="13131800" y="66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主に地方債残高の減により前年度から</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類似団体との比較において以前として高い比率ではあるが、継続した歳出抑制により公債費は減少傾向にあるため、新発債の発行を抑制することで今後とも数値改善を期したい。</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130543</xdr:rowOff>
    </xdr:from>
    <xdr:to>
      <xdr:col>81</xdr:col>
      <xdr:colOff>44450</xdr:colOff>
      <xdr:row>15</xdr:row>
      <xdr:rowOff>167221</xdr:rowOff>
    </xdr:to>
    <xdr:cxnSp macro="">
      <xdr:nvCxnSpPr>
        <xdr:cNvPr id="444" name="直線コネクタ 443"/>
        <xdr:cNvCxnSpPr/>
      </xdr:nvCxnSpPr>
      <xdr:spPr>
        <a:xfrm flipV="1">
          <a:off x="16179800" y="2702293"/>
          <a:ext cx="8382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167221</xdr:rowOff>
    </xdr:from>
    <xdr:to>
      <xdr:col>77</xdr:col>
      <xdr:colOff>44450</xdr:colOff>
      <xdr:row>16</xdr:row>
      <xdr:rowOff>65748</xdr:rowOff>
    </xdr:to>
    <xdr:cxnSp macro="">
      <xdr:nvCxnSpPr>
        <xdr:cNvPr id="447" name="直線コネクタ 446"/>
        <xdr:cNvCxnSpPr/>
      </xdr:nvCxnSpPr>
      <xdr:spPr>
        <a:xfrm flipV="1">
          <a:off x="15290800" y="2738971"/>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65748</xdr:rowOff>
    </xdr:from>
    <xdr:to>
      <xdr:col>72</xdr:col>
      <xdr:colOff>203200</xdr:colOff>
      <xdr:row>16</xdr:row>
      <xdr:rowOff>119799</xdr:rowOff>
    </xdr:to>
    <xdr:cxnSp macro="">
      <xdr:nvCxnSpPr>
        <xdr:cNvPr id="450" name="直線コネクタ 449"/>
        <xdr:cNvCxnSpPr/>
      </xdr:nvCxnSpPr>
      <xdr:spPr>
        <a:xfrm flipV="1">
          <a:off x="14401800" y="2808948"/>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119799</xdr:rowOff>
    </xdr:from>
    <xdr:to>
      <xdr:col>68</xdr:col>
      <xdr:colOff>152400</xdr:colOff>
      <xdr:row>16</xdr:row>
      <xdr:rowOff>137897</xdr:rowOff>
    </xdr:to>
    <xdr:cxnSp macro="">
      <xdr:nvCxnSpPr>
        <xdr:cNvPr id="453" name="直線コネクタ 452"/>
        <xdr:cNvCxnSpPr/>
      </xdr:nvCxnSpPr>
      <xdr:spPr>
        <a:xfrm flipV="1">
          <a:off x="13512800" y="286299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79743</xdr:rowOff>
    </xdr:from>
    <xdr:to>
      <xdr:col>81</xdr:col>
      <xdr:colOff>95250</xdr:colOff>
      <xdr:row>16</xdr:row>
      <xdr:rowOff>9893</xdr:rowOff>
    </xdr:to>
    <xdr:sp macro="" textlink="">
      <xdr:nvSpPr>
        <xdr:cNvPr id="463" name="楕円 462"/>
        <xdr:cNvSpPr/>
      </xdr:nvSpPr>
      <xdr:spPr>
        <a:xfrm>
          <a:off x="16967200" y="265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51820</xdr:rowOff>
    </xdr:from>
    <xdr:ext cx="762000" cy="259045"/>
    <xdr:sp macro="" textlink="">
      <xdr:nvSpPr>
        <xdr:cNvPr id="464" name="将来負担の状況該当値テキスト"/>
        <xdr:cNvSpPr txBox="1"/>
      </xdr:nvSpPr>
      <xdr:spPr>
        <a:xfrm>
          <a:off x="17106900" y="262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116421</xdr:rowOff>
    </xdr:from>
    <xdr:to>
      <xdr:col>77</xdr:col>
      <xdr:colOff>95250</xdr:colOff>
      <xdr:row>16</xdr:row>
      <xdr:rowOff>46571</xdr:rowOff>
    </xdr:to>
    <xdr:sp macro="" textlink="">
      <xdr:nvSpPr>
        <xdr:cNvPr id="465" name="楕円 464"/>
        <xdr:cNvSpPr/>
      </xdr:nvSpPr>
      <xdr:spPr>
        <a:xfrm>
          <a:off x="16129000" y="26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31348</xdr:rowOff>
    </xdr:from>
    <xdr:ext cx="736600" cy="259045"/>
    <xdr:sp macro="" textlink="">
      <xdr:nvSpPr>
        <xdr:cNvPr id="466" name="テキスト ボックス 465"/>
        <xdr:cNvSpPr txBox="1"/>
      </xdr:nvSpPr>
      <xdr:spPr>
        <a:xfrm>
          <a:off x="15798800" y="277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14948</xdr:rowOff>
    </xdr:from>
    <xdr:to>
      <xdr:col>73</xdr:col>
      <xdr:colOff>44450</xdr:colOff>
      <xdr:row>16</xdr:row>
      <xdr:rowOff>116548</xdr:rowOff>
    </xdr:to>
    <xdr:sp macro="" textlink="">
      <xdr:nvSpPr>
        <xdr:cNvPr id="467" name="楕円 466"/>
        <xdr:cNvSpPr/>
      </xdr:nvSpPr>
      <xdr:spPr>
        <a:xfrm>
          <a:off x="15240000" y="27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101325</xdr:rowOff>
    </xdr:from>
    <xdr:ext cx="762000" cy="259045"/>
    <xdr:sp macro="" textlink="">
      <xdr:nvSpPr>
        <xdr:cNvPr id="468" name="テキスト ボックス 467"/>
        <xdr:cNvSpPr txBox="1"/>
      </xdr:nvSpPr>
      <xdr:spPr>
        <a:xfrm>
          <a:off x="14909800" y="284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68999</xdr:rowOff>
    </xdr:from>
    <xdr:to>
      <xdr:col>68</xdr:col>
      <xdr:colOff>203200</xdr:colOff>
      <xdr:row>16</xdr:row>
      <xdr:rowOff>170599</xdr:rowOff>
    </xdr:to>
    <xdr:sp macro="" textlink="">
      <xdr:nvSpPr>
        <xdr:cNvPr id="469" name="楕円 468"/>
        <xdr:cNvSpPr/>
      </xdr:nvSpPr>
      <xdr:spPr>
        <a:xfrm>
          <a:off x="14351000" y="28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155376</xdr:rowOff>
    </xdr:from>
    <xdr:ext cx="762000" cy="259045"/>
    <xdr:sp macro="" textlink="">
      <xdr:nvSpPr>
        <xdr:cNvPr id="470" name="テキスト ボックス 469"/>
        <xdr:cNvSpPr txBox="1"/>
      </xdr:nvSpPr>
      <xdr:spPr>
        <a:xfrm>
          <a:off x="14020800" y="289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87097</xdr:rowOff>
    </xdr:from>
    <xdr:to>
      <xdr:col>64</xdr:col>
      <xdr:colOff>152400</xdr:colOff>
      <xdr:row>17</xdr:row>
      <xdr:rowOff>17247</xdr:rowOff>
    </xdr:to>
    <xdr:sp macro="" textlink="">
      <xdr:nvSpPr>
        <xdr:cNvPr id="471" name="楕円 470"/>
        <xdr:cNvSpPr/>
      </xdr:nvSpPr>
      <xdr:spPr>
        <a:xfrm>
          <a:off x="13462000" y="28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2024</xdr:rowOff>
    </xdr:from>
    <xdr:ext cx="762000" cy="259045"/>
    <xdr:sp macro="" textlink="">
      <xdr:nvSpPr>
        <xdr:cNvPr id="472" name="テキスト ボックス 471"/>
        <xdr:cNvSpPr txBox="1"/>
      </xdr:nvSpPr>
      <xdr:spPr>
        <a:xfrm>
          <a:off x="13131800" y="291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34,045
33,935
217.05
15,670,548
15,369,317
287,527
8,952,812
12,799,942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20.1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財政再建の一環として給与削減を行っている。また、市町村合併を行っていないので、行った団体よりも職員数が少ない。これらの理由により類似団体内順位は上位となっている。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今後ともシステム導入による組織の効率化や更なる民間活用などの行政改革に努める。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76708</xdr:rowOff>
    </xdr:to>
    <xdr:cxnSp macro="">
      <xdr:nvCxnSpPr>
        <xdr:cNvPr id="64" name="直線コネクタ 63"/>
        <xdr:cNvCxnSpPr/>
      </xdr:nvCxnSpPr>
      <xdr:spPr>
        <a:xfrm flipV="1">
          <a:off x="3987800" y="62260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76708</xdr:rowOff>
    </xdr:to>
    <xdr:cxnSp macro="">
      <xdr:nvCxnSpPr>
        <xdr:cNvPr id="67" name="直線コネクタ 66"/>
        <xdr:cNvCxnSpPr/>
      </xdr:nvCxnSpPr>
      <xdr:spPr>
        <a:xfrm>
          <a:off x="3098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108712</xdr:rowOff>
    </xdr:to>
    <xdr:cxnSp macro="">
      <xdr:nvCxnSpPr>
        <xdr:cNvPr id="70" name="直線コネクタ 69"/>
        <xdr:cNvCxnSpPr/>
      </xdr:nvCxnSpPr>
      <xdr:spPr>
        <a:xfrm flipV="1">
          <a:off x="2209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37</xdr:row>
      <xdr:rowOff>1270</xdr:rowOff>
    </xdr:to>
    <xdr:cxnSp macro="">
      <xdr:nvCxnSpPr>
        <xdr:cNvPr id="73" name="直線コネクタ 72"/>
        <xdr:cNvCxnSpPr/>
      </xdr:nvCxnSpPr>
      <xdr:spPr>
        <a:xfrm flipV="1">
          <a:off x="1320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92" name="テキスト ボックス 91"/>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子計算システムの更新・新規導入にかかる経費が毎年度多額である。業務の高度化により外部委託せざるを得ない委託料も生じている。これらの経費が歳出の一方的な増加要因とならないよう、効率化による人件費抑制につなげる等、全体経費の抑制に努めた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23586</xdr:rowOff>
    </xdr:to>
    <xdr:cxnSp macro="">
      <xdr:nvCxnSpPr>
        <xdr:cNvPr id="127" name="直線コネクタ 126"/>
        <xdr:cNvCxnSpPr/>
      </xdr:nvCxnSpPr>
      <xdr:spPr>
        <a:xfrm flipV="1">
          <a:off x="15671800" y="2614386"/>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16</xdr:row>
      <xdr:rowOff>23586</xdr:rowOff>
    </xdr:to>
    <xdr:cxnSp macro="">
      <xdr:nvCxnSpPr>
        <xdr:cNvPr id="130" name="直線コネクタ 129"/>
        <xdr:cNvCxnSpPr/>
      </xdr:nvCxnSpPr>
      <xdr:spPr>
        <a:xfrm>
          <a:off x="14782800" y="25599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129721</xdr:rowOff>
    </xdr:to>
    <xdr:cxnSp macro="">
      <xdr:nvCxnSpPr>
        <xdr:cNvPr id="133" name="直線コネクタ 132"/>
        <xdr:cNvCxnSpPr/>
      </xdr:nvCxnSpPr>
      <xdr:spPr>
        <a:xfrm flipV="1">
          <a:off x="13893800" y="2559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42636</xdr:rowOff>
    </xdr:from>
    <xdr:to>
      <xdr:col>69</xdr:col>
      <xdr:colOff>92075</xdr:colOff>
      <xdr:row>15</xdr:row>
      <xdr:rowOff>129721</xdr:rowOff>
    </xdr:to>
    <xdr:cxnSp macro="">
      <xdr:nvCxnSpPr>
        <xdr:cNvPr id="136" name="直線コネクタ 135"/>
        <xdr:cNvCxnSpPr/>
      </xdr:nvCxnSpPr>
      <xdr:spPr>
        <a:xfrm>
          <a:off x="13004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144236</xdr:rowOff>
    </xdr:from>
    <xdr:to>
      <xdr:col>78</xdr:col>
      <xdr:colOff>120650</xdr:colOff>
      <xdr:row>16</xdr:row>
      <xdr:rowOff>74386</xdr:rowOff>
    </xdr:to>
    <xdr:sp macro="" textlink="">
      <xdr:nvSpPr>
        <xdr:cNvPr id="148" name="楕円 147"/>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49" name="テキスト ボックス 148"/>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0" name="楕円 149"/>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1" name="テキスト ボックス 150"/>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4" name="楕円 153"/>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103613</xdr:rowOff>
    </xdr:from>
    <xdr:ext cx="762000" cy="259045"/>
    <xdr:sp macro="" textlink="">
      <xdr:nvSpPr>
        <xdr:cNvPr id="155" name="テキスト ボックス 154"/>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事業と単独事業に区分けした際、単独事業の事業費は他団体に比べて少ない。補助事業も全国的なルールに従い生活保護行政や子育て行政を行っているが、緊縮財政を反映し歳出全体に占める割合は高く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121557</xdr:rowOff>
    </xdr:from>
    <xdr:to>
      <xdr:col>24</xdr:col>
      <xdr:colOff>25400</xdr:colOff>
      <xdr:row>60</xdr:row>
      <xdr:rowOff>121557</xdr:rowOff>
    </xdr:to>
    <xdr:cxnSp macro="">
      <xdr:nvCxnSpPr>
        <xdr:cNvPr id="189" name="直線コネクタ 188"/>
        <xdr:cNvCxnSpPr/>
      </xdr:nvCxnSpPr>
      <xdr:spPr>
        <a:xfrm>
          <a:off x="3987800" y="10408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60</xdr:row>
      <xdr:rowOff>121557</xdr:rowOff>
    </xdr:to>
    <xdr:cxnSp macro="">
      <xdr:nvCxnSpPr>
        <xdr:cNvPr id="192" name="直線コネクタ 191"/>
        <xdr:cNvCxnSpPr/>
      </xdr:nvCxnSpPr>
      <xdr:spPr>
        <a:xfrm>
          <a:off x="3098800" y="10299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140607</xdr:rowOff>
    </xdr:from>
    <xdr:to>
      <xdr:col>15</xdr:col>
      <xdr:colOff>98425</xdr:colOff>
      <xdr:row>60</xdr:row>
      <xdr:rowOff>12700</xdr:rowOff>
    </xdr:to>
    <xdr:cxnSp macro="">
      <xdr:nvCxnSpPr>
        <xdr:cNvPr id="195" name="直線コネクタ 194"/>
        <xdr:cNvCxnSpPr/>
      </xdr:nvCxnSpPr>
      <xdr:spPr>
        <a:xfrm>
          <a:off x="2209800" y="1025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140607</xdr:rowOff>
    </xdr:to>
    <xdr:cxnSp macro="">
      <xdr:nvCxnSpPr>
        <xdr:cNvPr id="198" name="直線コネクタ 197"/>
        <xdr:cNvCxnSpPr/>
      </xdr:nvCxnSpPr>
      <xdr:spPr>
        <a:xfrm>
          <a:off x="1320800" y="10169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70757</xdr:rowOff>
    </xdr:from>
    <xdr:to>
      <xdr:col>24</xdr:col>
      <xdr:colOff>76200</xdr:colOff>
      <xdr:row>61</xdr:row>
      <xdr:rowOff>907</xdr:rowOff>
    </xdr:to>
    <xdr:sp macro="" textlink="">
      <xdr:nvSpPr>
        <xdr:cNvPr id="208" name="楕円 207"/>
        <xdr:cNvSpPr/>
      </xdr:nvSpPr>
      <xdr:spPr>
        <a:xfrm>
          <a:off x="47752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42834</xdr:rowOff>
    </xdr:from>
    <xdr:ext cx="762000" cy="259045"/>
    <xdr:sp macro="" textlink="">
      <xdr:nvSpPr>
        <xdr:cNvPr id="209" name="扶助費該当値テキスト"/>
        <xdr:cNvSpPr txBox="1"/>
      </xdr:nvSpPr>
      <xdr:spPr>
        <a:xfrm>
          <a:off x="4914900" y="1032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70757</xdr:rowOff>
    </xdr:from>
    <xdr:to>
      <xdr:col>20</xdr:col>
      <xdr:colOff>38100</xdr:colOff>
      <xdr:row>61</xdr:row>
      <xdr:rowOff>907</xdr:rowOff>
    </xdr:to>
    <xdr:sp macro="" textlink="">
      <xdr:nvSpPr>
        <xdr:cNvPr id="210" name="楕円 209"/>
        <xdr:cNvSpPr/>
      </xdr:nvSpPr>
      <xdr:spPr>
        <a:xfrm>
          <a:off x="3937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157134</xdr:rowOff>
    </xdr:from>
    <xdr:ext cx="736600" cy="259045"/>
    <xdr:sp macro="" textlink="">
      <xdr:nvSpPr>
        <xdr:cNvPr id="211" name="テキスト ボックス 210"/>
        <xdr:cNvSpPr txBox="1"/>
      </xdr:nvSpPr>
      <xdr:spPr>
        <a:xfrm>
          <a:off x="3606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2" name="楕円 211"/>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3" name="テキスト ボックス 212"/>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89807</xdr:rowOff>
    </xdr:from>
    <xdr:to>
      <xdr:col>11</xdr:col>
      <xdr:colOff>60325</xdr:colOff>
      <xdr:row>60</xdr:row>
      <xdr:rowOff>19957</xdr:rowOff>
    </xdr:to>
    <xdr:sp macro="" textlink="">
      <xdr:nvSpPr>
        <xdr:cNvPr id="214" name="楕円 213"/>
        <xdr:cNvSpPr/>
      </xdr:nvSpPr>
      <xdr:spPr>
        <a:xfrm>
          <a:off x="2159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4734</xdr:rowOff>
    </xdr:from>
    <xdr:ext cx="762000" cy="259045"/>
    <xdr:sp macro="" textlink="">
      <xdr:nvSpPr>
        <xdr:cNvPr id="215" name="テキスト ボックス 214"/>
        <xdr:cNvSpPr txBox="1"/>
      </xdr:nvSpPr>
      <xdr:spPr>
        <a:xfrm>
          <a:off x="1828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6" name="楕円 215"/>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7" name="テキスト ボックス 216"/>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各特別会計への繰出し金が主な項目であるが、ほぼ横ばいである。各特別会計においては赤字も発生しておらず、補てん的な繰り出し金もない。今後とも適正な運営に努める。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32294</xdr:rowOff>
    </xdr:to>
    <xdr:cxnSp macro="">
      <xdr:nvCxnSpPr>
        <xdr:cNvPr id="252" name="直線コネクタ 251"/>
        <xdr:cNvCxnSpPr/>
      </xdr:nvCxnSpPr>
      <xdr:spPr>
        <a:xfrm>
          <a:off x="15671800" y="96139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56</xdr:row>
      <xdr:rowOff>12700</xdr:rowOff>
    </xdr:to>
    <xdr:cxnSp macro="">
      <xdr:nvCxnSpPr>
        <xdr:cNvPr id="255" name="直線コネクタ 254"/>
        <xdr:cNvCxnSpPr/>
      </xdr:nvCxnSpPr>
      <xdr:spPr>
        <a:xfrm>
          <a:off x="14782800" y="9528991"/>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164556</xdr:rowOff>
    </xdr:to>
    <xdr:cxnSp macro="">
      <xdr:nvCxnSpPr>
        <xdr:cNvPr id="258" name="直線コネクタ 257"/>
        <xdr:cNvCxnSpPr/>
      </xdr:nvCxnSpPr>
      <xdr:spPr>
        <a:xfrm flipV="1">
          <a:off x="13893800" y="95289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125367</xdr:rowOff>
    </xdr:from>
    <xdr:to>
      <xdr:col>69</xdr:col>
      <xdr:colOff>92075</xdr:colOff>
      <xdr:row>55</xdr:row>
      <xdr:rowOff>164556</xdr:rowOff>
    </xdr:to>
    <xdr:cxnSp macro="">
      <xdr:nvCxnSpPr>
        <xdr:cNvPr id="261" name="直線コネクタ 260"/>
        <xdr:cNvCxnSpPr/>
      </xdr:nvCxnSpPr>
      <xdr:spPr>
        <a:xfrm>
          <a:off x="13004800" y="95551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152944</xdr:rowOff>
    </xdr:from>
    <xdr:to>
      <xdr:col>82</xdr:col>
      <xdr:colOff>158750</xdr:colOff>
      <xdr:row>56</xdr:row>
      <xdr:rowOff>83094</xdr:rowOff>
    </xdr:to>
    <xdr:sp macro="" textlink="">
      <xdr:nvSpPr>
        <xdr:cNvPr id="271" name="楕円 270"/>
        <xdr:cNvSpPr/>
      </xdr:nvSpPr>
      <xdr:spPr>
        <a:xfrm>
          <a:off x="164592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169471</xdr:rowOff>
    </xdr:from>
    <xdr:ext cx="762000" cy="259045"/>
    <xdr:sp macro="" textlink="">
      <xdr:nvSpPr>
        <xdr:cNvPr id="272" name="その他該当値テキスト"/>
        <xdr:cNvSpPr txBox="1"/>
      </xdr:nvSpPr>
      <xdr:spPr>
        <a:xfrm>
          <a:off x="16598900" y="9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3" name="楕円 272"/>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4" name="テキスト ボックス 273"/>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48441</xdr:rowOff>
    </xdr:from>
    <xdr:to>
      <xdr:col>74</xdr:col>
      <xdr:colOff>31750</xdr:colOff>
      <xdr:row>55</xdr:row>
      <xdr:rowOff>150041</xdr:rowOff>
    </xdr:to>
    <xdr:sp macro="" textlink="">
      <xdr:nvSpPr>
        <xdr:cNvPr id="275" name="楕円 274"/>
        <xdr:cNvSpPr/>
      </xdr:nvSpPr>
      <xdr:spPr>
        <a:xfrm>
          <a:off x="14732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160218</xdr:rowOff>
    </xdr:from>
    <xdr:ext cx="762000" cy="259045"/>
    <xdr:sp macro="" textlink="">
      <xdr:nvSpPr>
        <xdr:cNvPr id="276" name="テキスト ボックス 275"/>
        <xdr:cNvSpPr txBox="1"/>
      </xdr:nvSpPr>
      <xdr:spPr>
        <a:xfrm>
          <a:off x="14401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7" name="楕円 276"/>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8" name="テキスト ボックス 277"/>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74567</xdr:rowOff>
    </xdr:from>
    <xdr:to>
      <xdr:col>65</xdr:col>
      <xdr:colOff>53975</xdr:colOff>
      <xdr:row>56</xdr:row>
      <xdr:rowOff>4717</xdr:rowOff>
    </xdr:to>
    <xdr:sp macro="" textlink="">
      <xdr:nvSpPr>
        <xdr:cNvPr id="279" name="楕円 278"/>
        <xdr:cNvSpPr/>
      </xdr:nvSpPr>
      <xdr:spPr>
        <a:xfrm>
          <a:off x="12954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14894</xdr:rowOff>
    </xdr:from>
    <xdr:ext cx="762000" cy="259045"/>
    <xdr:sp macro="" textlink="">
      <xdr:nvSpPr>
        <xdr:cNvPr id="280" name="テキスト ボックス 279"/>
        <xdr:cNvSpPr txBox="1"/>
      </xdr:nvSpPr>
      <xdr:spPr>
        <a:xfrm>
          <a:off x="12623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ごみ処理業務や消防業務を一部事務組合で行っているため負担金支出が多額であるほか、公営企業に対する補助金も必要となっている。</a:t>
          </a:r>
        </a:p>
        <a:p>
          <a:r>
            <a:rPr kumimoji="1" lang="ja-JP" altLang="en-US" sz="1300">
              <a:latin typeface="ＭＳ Ｐゴシック" panose="020B0600070205080204" pitchFamily="50" charset="-128"/>
              <a:ea typeface="ＭＳ Ｐゴシック" panose="020B0600070205080204" pitchFamily="50" charset="-128"/>
            </a:rPr>
            <a:t>今後は公営企業会計の建設事業に係る地方債償還が進み、繰出基準額も減少する見込みである。下水道事業会計における老朽管の更新や病院事業会計における施設の更新など計画的に行うことで負担軽減を図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85852</xdr:rowOff>
    </xdr:to>
    <xdr:cxnSp macro="">
      <xdr:nvCxnSpPr>
        <xdr:cNvPr id="310" name="直線コネクタ 309"/>
        <xdr:cNvCxnSpPr/>
      </xdr:nvCxnSpPr>
      <xdr:spPr>
        <a:xfrm>
          <a:off x="15671800" y="64729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26416</xdr:rowOff>
    </xdr:to>
    <xdr:cxnSp macro="">
      <xdr:nvCxnSpPr>
        <xdr:cNvPr id="313" name="直線コネクタ 312"/>
        <xdr:cNvCxnSpPr/>
      </xdr:nvCxnSpPr>
      <xdr:spPr>
        <a:xfrm flipV="1">
          <a:off x="14782800" y="64729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76708</xdr:rowOff>
    </xdr:to>
    <xdr:cxnSp macro="">
      <xdr:nvCxnSpPr>
        <xdr:cNvPr id="316" name="直線コネクタ 315"/>
        <xdr:cNvCxnSpPr/>
      </xdr:nvCxnSpPr>
      <xdr:spPr>
        <a:xfrm flipV="1">
          <a:off x="13893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76708</xdr:rowOff>
    </xdr:to>
    <xdr:cxnSp macro="">
      <xdr:nvCxnSpPr>
        <xdr:cNvPr id="319" name="直線コネクタ 318"/>
        <xdr:cNvCxnSpPr/>
      </xdr:nvCxnSpPr>
      <xdr:spPr>
        <a:xfrm>
          <a:off x="13004800" y="65049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29" name="楕円 328"/>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30"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1" name="楕円 330"/>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2" name="テキスト ボックス 331"/>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3" name="楕円 332"/>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4" name="テキスト ボックス 333"/>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25908</xdr:rowOff>
    </xdr:from>
    <xdr:to>
      <xdr:col>69</xdr:col>
      <xdr:colOff>142875</xdr:colOff>
      <xdr:row>38</xdr:row>
      <xdr:rowOff>127508</xdr:rowOff>
    </xdr:to>
    <xdr:sp macro="" textlink="">
      <xdr:nvSpPr>
        <xdr:cNvPr id="335" name="楕円 334"/>
        <xdr:cNvSpPr/>
      </xdr:nvSpPr>
      <xdr:spPr>
        <a:xfrm>
          <a:off x="13843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112285</xdr:rowOff>
    </xdr:from>
    <xdr:ext cx="762000" cy="259045"/>
    <xdr:sp macro="" textlink="">
      <xdr:nvSpPr>
        <xdr:cNvPr id="336" name="テキスト ボックス 335"/>
        <xdr:cNvSpPr txBox="1"/>
      </xdr:nvSpPr>
      <xdr:spPr>
        <a:xfrm>
          <a:off x="13512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7" name="楕円 336"/>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8" name="テキスト ボックス 337"/>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過去の大型事業に対する償還が順次終了するため、実質公債費比率は徐々に改善し、平成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年度決算において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％を下回る予定である。建設事業は計画的に着手し、将来負担の軽減に努める。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81280</xdr:rowOff>
    </xdr:to>
    <xdr:cxnSp macro="">
      <xdr:nvCxnSpPr>
        <xdr:cNvPr id="370" name="直線コネクタ 369"/>
        <xdr:cNvCxnSpPr/>
      </xdr:nvCxnSpPr>
      <xdr:spPr>
        <a:xfrm flipV="1">
          <a:off x="3987800" y="128752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81280</xdr:rowOff>
    </xdr:from>
    <xdr:to>
      <xdr:col>19</xdr:col>
      <xdr:colOff>187325</xdr:colOff>
      <xdr:row>75</xdr:row>
      <xdr:rowOff>83185</xdr:rowOff>
    </xdr:to>
    <xdr:cxnSp macro="">
      <xdr:nvCxnSpPr>
        <xdr:cNvPr id="373" name="直線コネクタ 372"/>
        <xdr:cNvCxnSpPr/>
      </xdr:nvCxnSpPr>
      <xdr:spPr>
        <a:xfrm flipV="1">
          <a:off x="3098800" y="129400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83185</xdr:rowOff>
    </xdr:from>
    <xdr:to>
      <xdr:col>15</xdr:col>
      <xdr:colOff>98425</xdr:colOff>
      <xdr:row>75</xdr:row>
      <xdr:rowOff>106045</xdr:rowOff>
    </xdr:to>
    <xdr:cxnSp macro="">
      <xdr:nvCxnSpPr>
        <xdr:cNvPr id="376" name="直線コネクタ 375"/>
        <xdr:cNvCxnSpPr/>
      </xdr:nvCxnSpPr>
      <xdr:spPr>
        <a:xfrm flipV="1">
          <a:off x="2209800" y="129419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106045</xdr:rowOff>
    </xdr:to>
    <xdr:cxnSp macro="">
      <xdr:nvCxnSpPr>
        <xdr:cNvPr id="379" name="直線コネクタ 378"/>
        <xdr:cNvCxnSpPr/>
      </xdr:nvCxnSpPr>
      <xdr:spPr>
        <a:xfrm>
          <a:off x="1320800" y="12936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89" name="楕円 388"/>
        <xdr:cNvSpPr/>
      </xdr:nvSpPr>
      <xdr:spPr>
        <a:xfrm>
          <a:off x="4775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153687</xdr:rowOff>
    </xdr:from>
    <xdr:ext cx="762000" cy="259045"/>
    <xdr:sp macro="" textlink="">
      <xdr:nvSpPr>
        <xdr:cNvPr id="390" name="公債費該当値テキスト"/>
        <xdr:cNvSpPr txBox="1"/>
      </xdr:nvSpPr>
      <xdr:spPr>
        <a:xfrm>
          <a:off x="4914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30480</xdr:rowOff>
    </xdr:from>
    <xdr:to>
      <xdr:col>20</xdr:col>
      <xdr:colOff>38100</xdr:colOff>
      <xdr:row>75</xdr:row>
      <xdr:rowOff>132080</xdr:rowOff>
    </xdr:to>
    <xdr:sp macro="" textlink="">
      <xdr:nvSpPr>
        <xdr:cNvPr id="391" name="楕円 390"/>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116857</xdr:rowOff>
    </xdr:from>
    <xdr:ext cx="736600" cy="259045"/>
    <xdr:sp macro="" textlink="">
      <xdr:nvSpPr>
        <xdr:cNvPr id="392" name="テキスト ボックス 391"/>
        <xdr:cNvSpPr txBox="1"/>
      </xdr:nvSpPr>
      <xdr:spPr>
        <a:xfrm>
          <a:off x="3606800" y="1297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32385</xdr:rowOff>
    </xdr:from>
    <xdr:to>
      <xdr:col>15</xdr:col>
      <xdr:colOff>149225</xdr:colOff>
      <xdr:row>75</xdr:row>
      <xdr:rowOff>133985</xdr:rowOff>
    </xdr:to>
    <xdr:sp macro="" textlink="">
      <xdr:nvSpPr>
        <xdr:cNvPr id="393" name="楕円 392"/>
        <xdr:cNvSpPr/>
      </xdr:nvSpPr>
      <xdr:spPr>
        <a:xfrm>
          <a:off x="3048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118763</xdr:rowOff>
    </xdr:from>
    <xdr:ext cx="762000" cy="259045"/>
    <xdr:sp macro="" textlink="">
      <xdr:nvSpPr>
        <xdr:cNvPr id="394" name="テキスト ボックス 393"/>
        <xdr:cNvSpPr txBox="1"/>
      </xdr:nvSpPr>
      <xdr:spPr>
        <a:xfrm>
          <a:off x="2717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55245</xdr:rowOff>
    </xdr:from>
    <xdr:to>
      <xdr:col>11</xdr:col>
      <xdr:colOff>60325</xdr:colOff>
      <xdr:row>75</xdr:row>
      <xdr:rowOff>156845</xdr:rowOff>
    </xdr:to>
    <xdr:sp macro="" textlink="">
      <xdr:nvSpPr>
        <xdr:cNvPr id="395" name="楕円 394"/>
        <xdr:cNvSpPr/>
      </xdr:nvSpPr>
      <xdr:spPr>
        <a:xfrm>
          <a:off x="2159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141622</xdr:rowOff>
    </xdr:from>
    <xdr:ext cx="762000" cy="259045"/>
    <xdr:sp macro="" textlink="">
      <xdr:nvSpPr>
        <xdr:cNvPr id="396" name="テキスト ボックス 395"/>
        <xdr:cNvSpPr txBox="1"/>
      </xdr:nvSpPr>
      <xdr:spPr>
        <a:xfrm>
          <a:off x="1828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7" name="楕円 396"/>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113047</xdr:rowOff>
    </xdr:from>
    <xdr:ext cx="762000" cy="259045"/>
    <xdr:sp macro="" textlink="">
      <xdr:nvSpPr>
        <xdr:cNvPr id="398" name="テキスト ボックス 397"/>
        <xdr:cNvSpPr txBox="1"/>
      </xdr:nvSpPr>
      <xdr:spPr>
        <a:xfrm>
          <a:off x="939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単独事業を抑制し、補助事業の比率が高いため、経常収支比率は高くなる。今後も経費圧縮に努め住民負担軽減に努めたい。</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78</xdr:row>
      <xdr:rowOff>168911</xdr:rowOff>
    </xdr:to>
    <xdr:cxnSp macro="">
      <xdr:nvCxnSpPr>
        <xdr:cNvPr id="431" name="直線コネクタ 430"/>
        <xdr:cNvCxnSpPr/>
      </xdr:nvCxnSpPr>
      <xdr:spPr>
        <a:xfrm>
          <a:off x="15671800" y="13496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123189</xdr:rowOff>
    </xdr:to>
    <xdr:cxnSp macro="">
      <xdr:nvCxnSpPr>
        <xdr:cNvPr id="434" name="直線コネクタ 433"/>
        <xdr:cNvCxnSpPr/>
      </xdr:nvCxnSpPr>
      <xdr:spPr>
        <a:xfrm>
          <a:off x="14782800" y="133858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161289</xdr:rowOff>
    </xdr:to>
    <xdr:cxnSp macro="">
      <xdr:nvCxnSpPr>
        <xdr:cNvPr id="437" name="直線コネクタ 436"/>
        <xdr:cNvCxnSpPr/>
      </xdr:nvCxnSpPr>
      <xdr:spPr>
        <a:xfrm flipV="1">
          <a:off x="13893800" y="133858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161289</xdr:rowOff>
    </xdr:to>
    <xdr:cxnSp macro="">
      <xdr:nvCxnSpPr>
        <xdr:cNvPr id="440" name="直線コネクタ 439"/>
        <xdr:cNvCxnSpPr/>
      </xdr:nvCxnSpPr>
      <xdr:spPr>
        <a:xfrm>
          <a:off x="13004800" y="13431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50" name="楕円 449"/>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51" name="公債費以外該当値テキスト"/>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52" name="楕円 451"/>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53" name="テキスト ボックス 452"/>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4" name="楕円 453"/>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5" name="テキスト ボックス 45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56" name="楕円 455"/>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25416</xdr:rowOff>
    </xdr:from>
    <xdr:ext cx="762000" cy="259045"/>
    <xdr:sp macro="" textlink="">
      <xdr:nvSpPr>
        <xdr:cNvPr id="457" name="テキスト ボックス 456"/>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8" name="楕円 457"/>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9" name="テキスト ボックス 458"/>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121894</xdr:rowOff>
    </xdr:from>
    <xdr:to>
      <xdr:col>29</xdr:col>
      <xdr:colOff>127000</xdr:colOff>
      <xdr:row>18</xdr:row>
      <xdr:rowOff>137516</xdr:rowOff>
    </xdr:to>
    <xdr:cxnSp macro="">
      <xdr:nvCxnSpPr>
        <xdr:cNvPr id="50" name="直線コネクタ 49"/>
        <xdr:cNvCxnSpPr/>
      </xdr:nvCxnSpPr>
      <xdr:spPr bwMode="auto">
        <a:xfrm flipV="1">
          <a:off x="5003800" y="3255619"/>
          <a:ext cx="647700" cy="1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137516</xdr:rowOff>
    </xdr:from>
    <xdr:to>
      <xdr:col>26</xdr:col>
      <xdr:colOff>50800</xdr:colOff>
      <xdr:row>18</xdr:row>
      <xdr:rowOff>139700</xdr:rowOff>
    </xdr:to>
    <xdr:cxnSp macro="">
      <xdr:nvCxnSpPr>
        <xdr:cNvPr id="53" name="直線コネクタ 52"/>
        <xdr:cNvCxnSpPr/>
      </xdr:nvCxnSpPr>
      <xdr:spPr bwMode="auto">
        <a:xfrm flipV="1">
          <a:off x="4305300" y="3271241"/>
          <a:ext cx="698500" cy="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139700</xdr:rowOff>
    </xdr:from>
    <xdr:to>
      <xdr:col>22</xdr:col>
      <xdr:colOff>114300</xdr:colOff>
      <xdr:row>18</xdr:row>
      <xdr:rowOff>156731</xdr:rowOff>
    </xdr:to>
    <xdr:cxnSp macro="">
      <xdr:nvCxnSpPr>
        <xdr:cNvPr id="56" name="直線コネクタ 55"/>
        <xdr:cNvCxnSpPr/>
      </xdr:nvCxnSpPr>
      <xdr:spPr bwMode="auto">
        <a:xfrm flipV="1">
          <a:off x="3606800" y="3273425"/>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156731</xdr:rowOff>
    </xdr:from>
    <xdr:to>
      <xdr:col>18</xdr:col>
      <xdr:colOff>177800</xdr:colOff>
      <xdr:row>19</xdr:row>
      <xdr:rowOff>5385</xdr:rowOff>
    </xdr:to>
    <xdr:cxnSp macro="">
      <xdr:nvCxnSpPr>
        <xdr:cNvPr id="59" name="直線コネクタ 58"/>
        <xdr:cNvCxnSpPr/>
      </xdr:nvCxnSpPr>
      <xdr:spPr bwMode="auto">
        <a:xfrm flipV="1">
          <a:off x="2908300" y="3290456"/>
          <a:ext cx="698500" cy="2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614</xdr:rowOff>
    </xdr:from>
    <xdr:ext cx="762000" cy="259045"/>
    <xdr:sp macro="" textlink="">
      <xdr:nvSpPr>
        <xdr:cNvPr id="61" name="テキスト ボックス 60"/>
        <xdr:cNvSpPr txBox="1"/>
      </xdr:nvSpPr>
      <xdr:spPr>
        <a:xfrm>
          <a:off x="32258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38396</xdr:rowOff>
    </xdr:from>
    <xdr:ext cx="762000" cy="259045"/>
    <xdr:sp macro="" textlink="">
      <xdr:nvSpPr>
        <xdr:cNvPr id="63" name="テキスト ボックス 62"/>
        <xdr:cNvSpPr txBox="1"/>
      </xdr:nvSpPr>
      <xdr:spPr>
        <a:xfrm>
          <a:off x="25273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71095</xdr:rowOff>
    </xdr:from>
    <xdr:to>
      <xdr:col>29</xdr:col>
      <xdr:colOff>177800</xdr:colOff>
      <xdr:row>19</xdr:row>
      <xdr:rowOff>1245</xdr:rowOff>
    </xdr:to>
    <xdr:sp macro="" textlink="">
      <xdr:nvSpPr>
        <xdr:cNvPr id="69" name="楕円 68"/>
        <xdr:cNvSpPr/>
      </xdr:nvSpPr>
      <xdr:spPr bwMode="auto">
        <a:xfrm>
          <a:off x="5600700" y="320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43172</xdr:rowOff>
    </xdr:from>
    <xdr:ext cx="762000" cy="259045"/>
    <xdr:sp macro="" textlink="">
      <xdr:nvSpPr>
        <xdr:cNvPr id="70" name="人口1人当たり決算額の推移該当値テキスト130"/>
        <xdr:cNvSpPr txBox="1"/>
      </xdr:nvSpPr>
      <xdr:spPr>
        <a:xfrm>
          <a:off x="5740400" y="31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86716</xdr:rowOff>
    </xdr:from>
    <xdr:to>
      <xdr:col>26</xdr:col>
      <xdr:colOff>101600</xdr:colOff>
      <xdr:row>19</xdr:row>
      <xdr:rowOff>16866</xdr:rowOff>
    </xdr:to>
    <xdr:sp macro="" textlink="">
      <xdr:nvSpPr>
        <xdr:cNvPr id="71" name="楕円 70"/>
        <xdr:cNvSpPr/>
      </xdr:nvSpPr>
      <xdr:spPr bwMode="auto">
        <a:xfrm>
          <a:off x="4953000" y="32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1643</xdr:rowOff>
    </xdr:from>
    <xdr:ext cx="736600" cy="259045"/>
    <xdr:sp macro="" textlink="">
      <xdr:nvSpPr>
        <xdr:cNvPr id="72" name="テキスト ボックス 71"/>
        <xdr:cNvSpPr txBox="1"/>
      </xdr:nvSpPr>
      <xdr:spPr>
        <a:xfrm>
          <a:off x="4622800" y="3306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88900</xdr:rowOff>
    </xdr:from>
    <xdr:to>
      <xdr:col>22</xdr:col>
      <xdr:colOff>165100</xdr:colOff>
      <xdr:row>19</xdr:row>
      <xdr:rowOff>19050</xdr:rowOff>
    </xdr:to>
    <xdr:sp macro="" textlink="">
      <xdr:nvSpPr>
        <xdr:cNvPr id="73" name="楕円 72"/>
        <xdr:cNvSpPr/>
      </xdr:nvSpPr>
      <xdr:spPr bwMode="auto">
        <a:xfrm>
          <a:off x="4254500" y="322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3827</xdr:rowOff>
    </xdr:from>
    <xdr:ext cx="762000" cy="259045"/>
    <xdr:sp macro="" textlink="">
      <xdr:nvSpPr>
        <xdr:cNvPr id="74" name="テキスト ボックス 73"/>
        <xdr:cNvSpPr txBox="1"/>
      </xdr:nvSpPr>
      <xdr:spPr>
        <a:xfrm>
          <a:off x="3924300" y="330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105931</xdr:rowOff>
    </xdr:from>
    <xdr:to>
      <xdr:col>19</xdr:col>
      <xdr:colOff>38100</xdr:colOff>
      <xdr:row>19</xdr:row>
      <xdr:rowOff>36081</xdr:rowOff>
    </xdr:to>
    <xdr:sp macro="" textlink="">
      <xdr:nvSpPr>
        <xdr:cNvPr id="75" name="楕円 74"/>
        <xdr:cNvSpPr/>
      </xdr:nvSpPr>
      <xdr:spPr bwMode="auto">
        <a:xfrm>
          <a:off x="3556000" y="323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20858</xdr:rowOff>
    </xdr:from>
    <xdr:ext cx="762000" cy="259045"/>
    <xdr:sp macro="" textlink="">
      <xdr:nvSpPr>
        <xdr:cNvPr id="76" name="テキスト ボックス 75"/>
        <xdr:cNvSpPr txBox="1"/>
      </xdr:nvSpPr>
      <xdr:spPr>
        <a:xfrm>
          <a:off x="3225800" y="33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126035</xdr:rowOff>
    </xdr:from>
    <xdr:to>
      <xdr:col>15</xdr:col>
      <xdr:colOff>101600</xdr:colOff>
      <xdr:row>19</xdr:row>
      <xdr:rowOff>56185</xdr:rowOff>
    </xdr:to>
    <xdr:sp macro="" textlink="">
      <xdr:nvSpPr>
        <xdr:cNvPr id="77" name="楕円 76"/>
        <xdr:cNvSpPr/>
      </xdr:nvSpPr>
      <xdr:spPr bwMode="auto">
        <a:xfrm>
          <a:off x="2857500" y="32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40962</xdr:rowOff>
    </xdr:from>
    <xdr:ext cx="762000" cy="259045"/>
    <xdr:sp macro="" textlink="">
      <xdr:nvSpPr>
        <xdr:cNvPr id="78" name="テキスト ボックス 77"/>
        <xdr:cNvSpPr txBox="1"/>
      </xdr:nvSpPr>
      <xdr:spPr>
        <a:xfrm>
          <a:off x="2527300" y="334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144913</xdr:rowOff>
    </xdr:from>
    <xdr:to>
      <xdr:col>29</xdr:col>
      <xdr:colOff>127000</xdr:colOff>
      <xdr:row>37</xdr:row>
      <xdr:rowOff>170544</xdr:rowOff>
    </xdr:to>
    <xdr:cxnSp macro="">
      <xdr:nvCxnSpPr>
        <xdr:cNvPr id="110" name="直線コネクタ 109"/>
        <xdr:cNvCxnSpPr/>
      </xdr:nvCxnSpPr>
      <xdr:spPr bwMode="auto">
        <a:xfrm>
          <a:off x="5003800" y="7269613"/>
          <a:ext cx="647700" cy="25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155320</xdr:rowOff>
    </xdr:from>
    <xdr:ext cx="762000" cy="259045"/>
    <xdr:sp macro="" textlink="">
      <xdr:nvSpPr>
        <xdr:cNvPr id="111" name="人口1人当たり決算額の推移平均値テキスト445"/>
        <xdr:cNvSpPr txBox="1"/>
      </xdr:nvSpPr>
      <xdr:spPr>
        <a:xfrm>
          <a:off x="5740400" y="7280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127110</xdr:rowOff>
    </xdr:from>
    <xdr:to>
      <xdr:col>26</xdr:col>
      <xdr:colOff>50800</xdr:colOff>
      <xdr:row>37</xdr:row>
      <xdr:rowOff>144913</xdr:rowOff>
    </xdr:to>
    <xdr:cxnSp macro="">
      <xdr:nvCxnSpPr>
        <xdr:cNvPr id="113" name="直線コネクタ 112"/>
        <xdr:cNvCxnSpPr/>
      </xdr:nvCxnSpPr>
      <xdr:spPr bwMode="auto">
        <a:xfrm>
          <a:off x="4305300" y="7251810"/>
          <a:ext cx="698500" cy="17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125011</xdr:rowOff>
    </xdr:from>
    <xdr:to>
      <xdr:col>22</xdr:col>
      <xdr:colOff>114300</xdr:colOff>
      <xdr:row>37</xdr:row>
      <xdr:rowOff>127110</xdr:rowOff>
    </xdr:to>
    <xdr:cxnSp macro="">
      <xdr:nvCxnSpPr>
        <xdr:cNvPr id="116" name="直線コネクタ 115"/>
        <xdr:cNvCxnSpPr/>
      </xdr:nvCxnSpPr>
      <xdr:spPr bwMode="auto">
        <a:xfrm>
          <a:off x="3606800" y="7249711"/>
          <a:ext cx="698500" cy="2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125011</xdr:rowOff>
    </xdr:from>
    <xdr:to>
      <xdr:col>18</xdr:col>
      <xdr:colOff>177800</xdr:colOff>
      <xdr:row>37</xdr:row>
      <xdr:rowOff>136885</xdr:rowOff>
    </xdr:to>
    <xdr:cxnSp macro="">
      <xdr:nvCxnSpPr>
        <xdr:cNvPr id="119" name="直線コネクタ 118"/>
        <xdr:cNvCxnSpPr/>
      </xdr:nvCxnSpPr>
      <xdr:spPr bwMode="auto">
        <a:xfrm flipV="1">
          <a:off x="2908300" y="7249711"/>
          <a:ext cx="698500" cy="1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119744</xdr:rowOff>
    </xdr:from>
    <xdr:to>
      <xdr:col>29</xdr:col>
      <xdr:colOff>177800</xdr:colOff>
      <xdr:row>37</xdr:row>
      <xdr:rowOff>221344</xdr:rowOff>
    </xdr:to>
    <xdr:sp macro="" textlink="">
      <xdr:nvSpPr>
        <xdr:cNvPr id="129" name="楕円 128"/>
        <xdr:cNvSpPr/>
      </xdr:nvSpPr>
      <xdr:spPr bwMode="auto">
        <a:xfrm>
          <a:off x="5600700" y="724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136271</xdr:rowOff>
    </xdr:from>
    <xdr:ext cx="762000" cy="259045"/>
    <xdr:sp macro="" textlink="">
      <xdr:nvSpPr>
        <xdr:cNvPr id="130" name="人口1人当たり決算額の推移該当値テキスト445"/>
        <xdr:cNvSpPr txBox="1"/>
      </xdr:nvSpPr>
      <xdr:spPr>
        <a:xfrm>
          <a:off x="5740400" y="708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94113</xdr:rowOff>
    </xdr:from>
    <xdr:to>
      <xdr:col>26</xdr:col>
      <xdr:colOff>101600</xdr:colOff>
      <xdr:row>37</xdr:row>
      <xdr:rowOff>195713</xdr:rowOff>
    </xdr:to>
    <xdr:sp macro="" textlink="">
      <xdr:nvSpPr>
        <xdr:cNvPr id="131" name="楕円 130"/>
        <xdr:cNvSpPr/>
      </xdr:nvSpPr>
      <xdr:spPr bwMode="auto">
        <a:xfrm>
          <a:off x="4953000" y="7218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34440</xdr:rowOff>
    </xdr:from>
    <xdr:ext cx="736600" cy="259045"/>
    <xdr:sp macro="" textlink="">
      <xdr:nvSpPr>
        <xdr:cNvPr id="132" name="テキスト ボックス 131"/>
        <xdr:cNvSpPr txBox="1"/>
      </xdr:nvSpPr>
      <xdr:spPr>
        <a:xfrm>
          <a:off x="4622800" y="6987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76310</xdr:rowOff>
    </xdr:from>
    <xdr:to>
      <xdr:col>22</xdr:col>
      <xdr:colOff>165100</xdr:colOff>
      <xdr:row>37</xdr:row>
      <xdr:rowOff>177910</xdr:rowOff>
    </xdr:to>
    <xdr:sp macro="" textlink="">
      <xdr:nvSpPr>
        <xdr:cNvPr id="133" name="楕円 132"/>
        <xdr:cNvSpPr/>
      </xdr:nvSpPr>
      <xdr:spPr bwMode="auto">
        <a:xfrm>
          <a:off x="4254500" y="7201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16637</xdr:rowOff>
    </xdr:from>
    <xdr:ext cx="762000" cy="259045"/>
    <xdr:sp macro="" textlink="">
      <xdr:nvSpPr>
        <xdr:cNvPr id="134" name="テキスト ボックス 133"/>
        <xdr:cNvSpPr txBox="1"/>
      </xdr:nvSpPr>
      <xdr:spPr>
        <a:xfrm>
          <a:off x="3924300" y="696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74211</xdr:rowOff>
    </xdr:from>
    <xdr:to>
      <xdr:col>19</xdr:col>
      <xdr:colOff>38100</xdr:colOff>
      <xdr:row>37</xdr:row>
      <xdr:rowOff>175811</xdr:rowOff>
    </xdr:to>
    <xdr:sp macro="" textlink="">
      <xdr:nvSpPr>
        <xdr:cNvPr id="135" name="楕円 134"/>
        <xdr:cNvSpPr/>
      </xdr:nvSpPr>
      <xdr:spPr bwMode="auto">
        <a:xfrm>
          <a:off x="3556000" y="7198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14538</xdr:rowOff>
    </xdr:from>
    <xdr:ext cx="762000" cy="259045"/>
    <xdr:sp macro="" textlink="">
      <xdr:nvSpPr>
        <xdr:cNvPr id="136" name="テキスト ボックス 135"/>
        <xdr:cNvSpPr txBox="1"/>
      </xdr:nvSpPr>
      <xdr:spPr>
        <a:xfrm>
          <a:off x="3225800" y="696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86085</xdr:rowOff>
    </xdr:from>
    <xdr:to>
      <xdr:col>15</xdr:col>
      <xdr:colOff>101600</xdr:colOff>
      <xdr:row>37</xdr:row>
      <xdr:rowOff>187685</xdr:rowOff>
    </xdr:to>
    <xdr:sp macro="" textlink="">
      <xdr:nvSpPr>
        <xdr:cNvPr id="137" name="楕円 136"/>
        <xdr:cNvSpPr/>
      </xdr:nvSpPr>
      <xdr:spPr bwMode="auto">
        <a:xfrm>
          <a:off x="2857500" y="7210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26412</xdr:rowOff>
    </xdr:from>
    <xdr:ext cx="762000" cy="259045"/>
    <xdr:sp macro="" textlink="">
      <xdr:nvSpPr>
        <xdr:cNvPr id="138" name="テキスト ボックス 137"/>
        <xdr:cNvSpPr txBox="1"/>
      </xdr:nvSpPr>
      <xdr:spPr>
        <a:xfrm>
          <a:off x="2527300" y="697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34,045
33,935
217.05
15,670,548
15,369,317
287,527
8,952,812
12,799,942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20.1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169469</xdr:rowOff>
    </xdr:from>
    <xdr:to>
      <xdr:col>24</xdr:col>
      <xdr:colOff>63500</xdr:colOff>
      <xdr:row>37</xdr:row>
      <xdr:rowOff>3442</xdr:rowOff>
    </xdr:to>
    <xdr:cxnSp macro="">
      <xdr:nvCxnSpPr>
        <xdr:cNvPr id="61" name="直線コネクタ 60"/>
        <xdr:cNvCxnSpPr/>
      </xdr:nvCxnSpPr>
      <xdr:spPr>
        <a:xfrm flipV="1">
          <a:off x="3797300" y="6341669"/>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164198</xdr:rowOff>
    </xdr:from>
    <xdr:to>
      <xdr:col>19</xdr:col>
      <xdr:colOff>177800</xdr:colOff>
      <xdr:row>37</xdr:row>
      <xdr:rowOff>3442</xdr:rowOff>
    </xdr:to>
    <xdr:cxnSp macro="">
      <xdr:nvCxnSpPr>
        <xdr:cNvPr id="64" name="直線コネクタ 63"/>
        <xdr:cNvCxnSpPr/>
      </xdr:nvCxnSpPr>
      <xdr:spPr>
        <a:xfrm>
          <a:off x="2908300" y="6336398"/>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164198</xdr:rowOff>
    </xdr:from>
    <xdr:to>
      <xdr:col>15</xdr:col>
      <xdr:colOff>50800</xdr:colOff>
      <xdr:row>36</xdr:row>
      <xdr:rowOff>167208</xdr:rowOff>
    </xdr:to>
    <xdr:cxnSp macro="">
      <xdr:nvCxnSpPr>
        <xdr:cNvPr id="67" name="直線コネクタ 66"/>
        <xdr:cNvCxnSpPr/>
      </xdr:nvCxnSpPr>
      <xdr:spPr>
        <a:xfrm flipV="1">
          <a:off x="2019300" y="633639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112446</xdr:rowOff>
    </xdr:from>
    <xdr:to>
      <xdr:col>10</xdr:col>
      <xdr:colOff>114300</xdr:colOff>
      <xdr:row>36</xdr:row>
      <xdr:rowOff>167208</xdr:rowOff>
    </xdr:to>
    <xdr:cxnSp macro="">
      <xdr:nvCxnSpPr>
        <xdr:cNvPr id="70" name="直線コネクタ 69"/>
        <xdr:cNvCxnSpPr/>
      </xdr:nvCxnSpPr>
      <xdr:spPr>
        <a:xfrm>
          <a:off x="1130300" y="6284646"/>
          <a:ext cx="889000" cy="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108628</xdr:rowOff>
    </xdr:from>
    <xdr:ext cx="534377" cy="259045"/>
    <xdr:sp macro="" textlink="">
      <xdr:nvSpPr>
        <xdr:cNvPr id="72" name="テキスト ボックス 71"/>
        <xdr:cNvSpPr txBox="1"/>
      </xdr:nvSpPr>
      <xdr:spPr>
        <a:xfrm>
          <a:off x="1752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122318</xdr:rowOff>
    </xdr:from>
    <xdr:ext cx="534377" cy="259045"/>
    <xdr:sp macro="" textlink="">
      <xdr:nvSpPr>
        <xdr:cNvPr id="74" name="テキスト ボックス 73"/>
        <xdr:cNvSpPr txBox="1"/>
      </xdr:nvSpPr>
      <xdr:spPr>
        <a:xfrm>
          <a:off x="863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118669</xdr:rowOff>
    </xdr:from>
    <xdr:to>
      <xdr:col>24</xdr:col>
      <xdr:colOff>114300</xdr:colOff>
      <xdr:row>37</xdr:row>
      <xdr:rowOff>48819</xdr:rowOff>
    </xdr:to>
    <xdr:sp macro="" textlink="">
      <xdr:nvSpPr>
        <xdr:cNvPr id="80" name="楕円 79"/>
        <xdr:cNvSpPr/>
      </xdr:nvSpPr>
      <xdr:spPr>
        <a:xfrm>
          <a:off x="4584700" y="629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97096</xdr:rowOff>
    </xdr:from>
    <xdr:ext cx="534377" cy="259045"/>
    <xdr:sp macro="" textlink="">
      <xdr:nvSpPr>
        <xdr:cNvPr id="81" name="人件費該当値テキスト"/>
        <xdr:cNvSpPr txBox="1"/>
      </xdr:nvSpPr>
      <xdr:spPr>
        <a:xfrm>
          <a:off x="4686300" y="62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124092</xdr:rowOff>
    </xdr:from>
    <xdr:to>
      <xdr:col>20</xdr:col>
      <xdr:colOff>38100</xdr:colOff>
      <xdr:row>37</xdr:row>
      <xdr:rowOff>54242</xdr:rowOff>
    </xdr:to>
    <xdr:sp macro="" textlink="">
      <xdr:nvSpPr>
        <xdr:cNvPr id="82" name="楕円 81"/>
        <xdr:cNvSpPr/>
      </xdr:nvSpPr>
      <xdr:spPr>
        <a:xfrm>
          <a:off x="3746500" y="62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45369</xdr:rowOff>
    </xdr:from>
    <xdr:ext cx="534377" cy="259045"/>
    <xdr:sp macro="" textlink="">
      <xdr:nvSpPr>
        <xdr:cNvPr id="83" name="テキスト ボックス 82"/>
        <xdr:cNvSpPr txBox="1"/>
      </xdr:nvSpPr>
      <xdr:spPr>
        <a:xfrm>
          <a:off x="3530111" y="638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113398</xdr:rowOff>
    </xdr:from>
    <xdr:to>
      <xdr:col>15</xdr:col>
      <xdr:colOff>101600</xdr:colOff>
      <xdr:row>37</xdr:row>
      <xdr:rowOff>43548</xdr:rowOff>
    </xdr:to>
    <xdr:sp macro="" textlink="">
      <xdr:nvSpPr>
        <xdr:cNvPr id="84" name="楕円 83"/>
        <xdr:cNvSpPr/>
      </xdr:nvSpPr>
      <xdr:spPr>
        <a:xfrm>
          <a:off x="2857500" y="62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34675</xdr:rowOff>
    </xdr:from>
    <xdr:ext cx="534377" cy="259045"/>
    <xdr:sp macro="" textlink="">
      <xdr:nvSpPr>
        <xdr:cNvPr id="85" name="テキスト ボックス 84"/>
        <xdr:cNvSpPr txBox="1"/>
      </xdr:nvSpPr>
      <xdr:spPr>
        <a:xfrm>
          <a:off x="2641111" y="63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116408</xdr:rowOff>
    </xdr:from>
    <xdr:to>
      <xdr:col>10</xdr:col>
      <xdr:colOff>165100</xdr:colOff>
      <xdr:row>37</xdr:row>
      <xdr:rowOff>46558</xdr:rowOff>
    </xdr:to>
    <xdr:sp macro="" textlink="">
      <xdr:nvSpPr>
        <xdr:cNvPr id="86" name="楕円 85"/>
        <xdr:cNvSpPr/>
      </xdr:nvSpPr>
      <xdr:spPr>
        <a:xfrm>
          <a:off x="1968500" y="62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37685</xdr:rowOff>
    </xdr:from>
    <xdr:ext cx="534377" cy="259045"/>
    <xdr:sp macro="" textlink="">
      <xdr:nvSpPr>
        <xdr:cNvPr id="87" name="テキスト ボックス 86"/>
        <xdr:cNvSpPr txBox="1"/>
      </xdr:nvSpPr>
      <xdr:spPr>
        <a:xfrm>
          <a:off x="1752111" y="63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61646</xdr:rowOff>
    </xdr:from>
    <xdr:to>
      <xdr:col>6</xdr:col>
      <xdr:colOff>38100</xdr:colOff>
      <xdr:row>36</xdr:row>
      <xdr:rowOff>163246</xdr:rowOff>
    </xdr:to>
    <xdr:sp macro="" textlink="">
      <xdr:nvSpPr>
        <xdr:cNvPr id="88" name="楕円 87"/>
        <xdr:cNvSpPr/>
      </xdr:nvSpPr>
      <xdr:spPr>
        <a:xfrm>
          <a:off x="1079500" y="62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154373</xdr:rowOff>
    </xdr:from>
    <xdr:ext cx="534377" cy="259045"/>
    <xdr:sp macro="" textlink="">
      <xdr:nvSpPr>
        <xdr:cNvPr id="89" name="テキスト ボックス 88"/>
        <xdr:cNvSpPr txBox="1"/>
      </xdr:nvSpPr>
      <xdr:spPr>
        <a:xfrm>
          <a:off x="863111" y="63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24536</xdr:rowOff>
    </xdr:from>
    <xdr:to>
      <xdr:col>24</xdr:col>
      <xdr:colOff>63500</xdr:colOff>
      <xdr:row>58</xdr:row>
      <xdr:rowOff>24816</xdr:rowOff>
    </xdr:to>
    <xdr:cxnSp macro="">
      <xdr:nvCxnSpPr>
        <xdr:cNvPr id="119" name="直線コネクタ 118"/>
        <xdr:cNvCxnSpPr/>
      </xdr:nvCxnSpPr>
      <xdr:spPr>
        <a:xfrm flipV="1">
          <a:off x="3797300" y="9968636"/>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24816</xdr:rowOff>
    </xdr:from>
    <xdr:to>
      <xdr:col>19</xdr:col>
      <xdr:colOff>177800</xdr:colOff>
      <xdr:row>58</xdr:row>
      <xdr:rowOff>59525</xdr:rowOff>
    </xdr:to>
    <xdr:cxnSp macro="">
      <xdr:nvCxnSpPr>
        <xdr:cNvPr id="122" name="直線コネクタ 121"/>
        <xdr:cNvCxnSpPr/>
      </xdr:nvCxnSpPr>
      <xdr:spPr>
        <a:xfrm flipV="1">
          <a:off x="2908300" y="9968916"/>
          <a:ext cx="8890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59525</xdr:rowOff>
    </xdr:from>
    <xdr:to>
      <xdr:col>15</xdr:col>
      <xdr:colOff>50800</xdr:colOff>
      <xdr:row>58</xdr:row>
      <xdr:rowOff>92863</xdr:rowOff>
    </xdr:to>
    <xdr:cxnSp macro="">
      <xdr:nvCxnSpPr>
        <xdr:cNvPr id="125" name="直線コネクタ 124"/>
        <xdr:cNvCxnSpPr/>
      </xdr:nvCxnSpPr>
      <xdr:spPr>
        <a:xfrm flipV="1">
          <a:off x="2019300" y="10003625"/>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92863</xdr:rowOff>
    </xdr:from>
    <xdr:to>
      <xdr:col>10</xdr:col>
      <xdr:colOff>114300</xdr:colOff>
      <xdr:row>58</xdr:row>
      <xdr:rowOff>106235</xdr:rowOff>
    </xdr:to>
    <xdr:cxnSp macro="">
      <xdr:nvCxnSpPr>
        <xdr:cNvPr id="128" name="直線コネクタ 127"/>
        <xdr:cNvCxnSpPr/>
      </xdr:nvCxnSpPr>
      <xdr:spPr>
        <a:xfrm flipV="1">
          <a:off x="1130300" y="10036963"/>
          <a:ext cx="889000" cy="1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145186</xdr:rowOff>
    </xdr:from>
    <xdr:to>
      <xdr:col>24</xdr:col>
      <xdr:colOff>114300</xdr:colOff>
      <xdr:row>58</xdr:row>
      <xdr:rowOff>75336</xdr:rowOff>
    </xdr:to>
    <xdr:sp macro="" textlink="">
      <xdr:nvSpPr>
        <xdr:cNvPr id="138" name="楕円 137"/>
        <xdr:cNvSpPr/>
      </xdr:nvSpPr>
      <xdr:spPr>
        <a:xfrm>
          <a:off x="4584700" y="991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123613</xdr:rowOff>
    </xdr:from>
    <xdr:ext cx="534377" cy="259045"/>
    <xdr:sp macro="" textlink="">
      <xdr:nvSpPr>
        <xdr:cNvPr id="139" name="物件費該当値テキスト"/>
        <xdr:cNvSpPr txBox="1"/>
      </xdr:nvSpPr>
      <xdr:spPr>
        <a:xfrm>
          <a:off x="4686300" y="989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145466</xdr:rowOff>
    </xdr:from>
    <xdr:to>
      <xdr:col>20</xdr:col>
      <xdr:colOff>38100</xdr:colOff>
      <xdr:row>58</xdr:row>
      <xdr:rowOff>75616</xdr:rowOff>
    </xdr:to>
    <xdr:sp macro="" textlink="">
      <xdr:nvSpPr>
        <xdr:cNvPr id="140" name="楕円 139"/>
        <xdr:cNvSpPr/>
      </xdr:nvSpPr>
      <xdr:spPr>
        <a:xfrm>
          <a:off x="3746500" y="99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66743</xdr:rowOff>
    </xdr:from>
    <xdr:ext cx="534377" cy="259045"/>
    <xdr:sp macro="" textlink="">
      <xdr:nvSpPr>
        <xdr:cNvPr id="141" name="テキスト ボックス 140"/>
        <xdr:cNvSpPr txBox="1"/>
      </xdr:nvSpPr>
      <xdr:spPr>
        <a:xfrm>
          <a:off x="3530111" y="1001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8725</xdr:rowOff>
    </xdr:from>
    <xdr:to>
      <xdr:col>15</xdr:col>
      <xdr:colOff>101600</xdr:colOff>
      <xdr:row>58</xdr:row>
      <xdr:rowOff>110325</xdr:rowOff>
    </xdr:to>
    <xdr:sp macro="" textlink="">
      <xdr:nvSpPr>
        <xdr:cNvPr id="142" name="楕円 141"/>
        <xdr:cNvSpPr/>
      </xdr:nvSpPr>
      <xdr:spPr>
        <a:xfrm>
          <a:off x="2857500" y="99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101452</xdr:rowOff>
    </xdr:from>
    <xdr:ext cx="534377" cy="259045"/>
    <xdr:sp macro="" textlink="">
      <xdr:nvSpPr>
        <xdr:cNvPr id="143" name="テキスト ボックス 142"/>
        <xdr:cNvSpPr txBox="1"/>
      </xdr:nvSpPr>
      <xdr:spPr>
        <a:xfrm>
          <a:off x="2641111" y="100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42063</xdr:rowOff>
    </xdr:from>
    <xdr:to>
      <xdr:col>10</xdr:col>
      <xdr:colOff>165100</xdr:colOff>
      <xdr:row>58</xdr:row>
      <xdr:rowOff>143663</xdr:rowOff>
    </xdr:to>
    <xdr:sp macro="" textlink="">
      <xdr:nvSpPr>
        <xdr:cNvPr id="144" name="楕円 143"/>
        <xdr:cNvSpPr/>
      </xdr:nvSpPr>
      <xdr:spPr>
        <a:xfrm>
          <a:off x="1968500" y="99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134790</xdr:rowOff>
    </xdr:from>
    <xdr:ext cx="534377" cy="259045"/>
    <xdr:sp macro="" textlink="">
      <xdr:nvSpPr>
        <xdr:cNvPr id="145" name="テキスト ボックス 144"/>
        <xdr:cNvSpPr txBox="1"/>
      </xdr:nvSpPr>
      <xdr:spPr>
        <a:xfrm>
          <a:off x="1752111" y="100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55435</xdr:rowOff>
    </xdr:from>
    <xdr:to>
      <xdr:col>6</xdr:col>
      <xdr:colOff>38100</xdr:colOff>
      <xdr:row>58</xdr:row>
      <xdr:rowOff>157035</xdr:rowOff>
    </xdr:to>
    <xdr:sp macro="" textlink="">
      <xdr:nvSpPr>
        <xdr:cNvPr id="146" name="楕円 145"/>
        <xdr:cNvSpPr/>
      </xdr:nvSpPr>
      <xdr:spPr>
        <a:xfrm>
          <a:off x="1079500" y="99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148162</xdr:rowOff>
    </xdr:from>
    <xdr:ext cx="534377" cy="259045"/>
    <xdr:sp macro="" textlink="">
      <xdr:nvSpPr>
        <xdr:cNvPr id="147" name="テキスト ボックス 146"/>
        <xdr:cNvSpPr txBox="1"/>
      </xdr:nvSpPr>
      <xdr:spPr>
        <a:xfrm>
          <a:off x="863111" y="1009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61404</xdr:rowOff>
    </xdr:from>
    <xdr:to>
      <xdr:col>24</xdr:col>
      <xdr:colOff>63500</xdr:colOff>
      <xdr:row>78</xdr:row>
      <xdr:rowOff>74797</xdr:rowOff>
    </xdr:to>
    <xdr:cxnSp macro="">
      <xdr:nvCxnSpPr>
        <xdr:cNvPr id="176" name="直線コネクタ 175"/>
        <xdr:cNvCxnSpPr/>
      </xdr:nvCxnSpPr>
      <xdr:spPr>
        <a:xfrm>
          <a:off x="3797300" y="13434504"/>
          <a:ext cx="8382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61404</xdr:rowOff>
    </xdr:from>
    <xdr:to>
      <xdr:col>19</xdr:col>
      <xdr:colOff>177800</xdr:colOff>
      <xdr:row>78</xdr:row>
      <xdr:rowOff>133586</xdr:rowOff>
    </xdr:to>
    <xdr:cxnSp macro="">
      <xdr:nvCxnSpPr>
        <xdr:cNvPr id="179" name="直線コネクタ 178"/>
        <xdr:cNvCxnSpPr/>
      </xdr:nvCxnSpPr>
      <xdr:spPr>
        <a:xfrm flipV="1">
          <a:off x="2908300" y="13434504"/>
          <a:ext cx="889000" cy="7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59195</xdr:rowOff>
    </xdr:from>
    <xdr:to>
      <xdr:col>15</xdr:col>
      <xdr:colOff>50800</xdr:colOff>
      <xdr:row>78</xdr:row>
      <xdr:rowOff>133586</xdr:rowOff>
    </xdr:to>
    <xdr:cxnSp macro="">
      <xdr:nvCxnSpPr>
        <xdr:cNvPr id="182" name="直線コネクタ 181"/>
        <xdr:cNvCxnSpPr/>
      </xdr:nvCxnSpPr>
      <xdr:spPr>
        <a:xfrm>
          <a:off x="2019300" y="13432295"/>
          <a:ext cx="889000" cy="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59195</xdr:rowOff>
    </xdr:from>
    <xdr:to>
      <xdr:col>10</xdr:col>
      <xdr:colOff>114300</xdr:colOff>
      <xdr:row>78</xdr:row>
      <xdr:rowOff>86970</xdr:rowOff>
    </xdr:to>
    <xdr:cxnSp macro="">
      <xdr:nvCxnSpPr>
        <xdr:cNvPr id="185" name="直線コネクタ 184"/>
        <xdr:cNvCxnSpPr/>
      </xdr:nvCxnSpPr>
      <xdr:spPr>
        <a:xfrm flipV="1">
          <a:off x="1130300" y="13432295"/>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23997</xdr:rowOff>
    </xdr:from>
    <xdr:to>
      <xdr:col>24</xdr:col>
      <xdr:colOff>114300</xdr:colOff>
      <xdr:row>78</xdr:row>
      <xdr:rowOff>125597</xdr:rowOff>
    </xdr:to>
    <xdr:sp macro="" textlink="">
      <xdr:nvSpPr>
        <xdr:cNvPr id="195" name="楕円 194"/>
        <xdr:cNvSpPr/>
      </xdr:nvSpPr>
      <xdr:spPr>
        <a:xfrm>
          <a:off x="4584700" y="133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2424</xdr:rowOff>
    </xdr:from>
    <xdr:ext cx="469744" cy="259045"/>
    <xdr:sp macro="" textlink="">
      <xdr:nvSpPr>
        <xdr:cNvPr id="196" name="維持補修費該当値テキスト"/>
        <xdr:cNvSpPr txBox="1"/>
      </xdr:nvSpPr>
      <xdr:spPr>
        <a:xfrm>
          <a:off x="4686300" y="1337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10604</xdr:rowOff>
    </xdr:from>
    <xdr:to>
      <xdr:col>20</xdr:col>
      <xdr:colOff>38100</xdr:colOff>
      <xdr:row>78</xdr:row>
      <xdr:rowOff>112204</xdr:rowOff>
    </xdr:to>
    <xdr:sp macro="" textlink="">
      <xdr:nvSpPr>
        <xdr:cNvPr id="197" name="楕円 196"/>
        <xdr:cNvSpPr/>
      </xdr:nvSpPr>
      <xdr:spPr>
        <a:xfrm>
          <a:off x="3746500" y="133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128731</xdr:rowOff>
    </xdr:from>
    <xdr:ext cx="469744" cy="259045"/>
    <xdr:sp macro="" textlink="">
      <xdr:nvSpPr>
        <xdr:cNvPr id="198" name="テキスト ボックス 197"/>
        <xdr:cNvSpPr txBox="1"/>
      </xdr:nvSpPr>
      <xdr:spPr>
        <a:xfrm>
          <a:off x="3562428" y="1315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82786</xdr:rowOff>
    </xdr:from>
    <xdr:to>
      <xdr:col>15</xdr:col>
      <xdr:colOff>101600</xdr:colOff>
      <xdr:row>79</xdr:row>
      <xdr:rowOff>12936</xdr:rowOff>
    </xdr:to>
    <xdr:sp macro="" textlink="">
      <xdr:nvSpPr>
        <xdr:cNvPr id="199" name="楕円 198"/>
        <xdr:cNvSpPr/>
      </xdr:nvSpPr>
      <xdr:spPr>
        <a:xfrm>
          <a:off x="2857500" y="1345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4063</xdr:rowOff>
    </xdr:from>
    <xdr:ext cx="469744" cy="259045"/>
    <xdr:sp macro="" textlink="">
      <xdr:nvSpPr>
        <xdr:cNvPr id="200" name="テキスト ボックス 199"/>
        <xdr:cNvSpPr txBox="1"/>
      </xdr:nvSpPr>
      <xdr:spPr>
        <a:xfrm>
          <a:off x="2673428" y="1354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8395</xdr:rowOff>
    </xdr:from>
    <xdr:to>
      <xdr:col>10</xdr:col>
      <xdr:colOff>165100</xdr:colOff>
      <xdr:row>78</xdr:row>
      <xdr:rowOff>109995</xdr:rowOff>
    </xdr:to>
    <xdr:sp macro="" textlink="">
      <xdr:nvSpPr>
        <xdr:cNvPr id="201" name="楕円 200"/>
        <xdr:cNvSpPr/>
      </xdr:nvSpPr>
      <xdr:spPr>
        <a:xfrm>
          <a:off x="1968500" y="133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126522</xdr:rowOff>
    </xdr:from>
    <xdr:ext cx="469744" cy="259045"/>
    <xdr:sp macro="" textlink="">
      <xdr:nvSpPr>
        <xdr:cNvPr id="202" name="テキスト ボックス 201"/>
        <xdr:cNvSpPr txBox="1"/>
      </xdr:nvSpPr>
      <xdr:spPr>
        <a:xfrm>
          <a:off x="1784428" y="1315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36170</xdr:rowOff>
    </xdr:from>
    <xdr:to>
      <xdr:col>6</xdr:col>
      <xdr:colOff>38100</xdr:colOff>
      <xdr:row>78</xdr:row>
      <xdr:rowOff>137770</xdr:rowOff>
    </xdr:to>
    <xdr:sp macro="" textlink="">
      <xdr:nvSpPr>
        <xdr:cNvPr id="203" name="楕円 202"/>
        <xdr:cNvSpPr/>
      </xdr:nvSpPr>
      <xdr:spPr>
        <a:xfrm>
          <a:off x="1079500" y="134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154297</xdr:rowOff>
    </xdr:from>
    <xdr:ext cx="469744" cy="259045"/>
    <xdr:sp macro="" textlink="">
      <xdr:nvSpPr>
        <xdr:cNvPr id="204" name="テキスト ボックス 203"/>
        <xdr:cNvSpPr txBox="1"/>
      </xdr:nvSpPr>
      <xdr:spPr>
        <a:xfrm>
          <a:off x="895428" y="1318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164376</xdr:rowOff>
    </xdr:from>
    <xdr:to>
      <xdr:col>24</xdr:col>
      <xdr:colOff>63500</xdr:colOff>
      <xdr:row>94</xdr:row>
      <xdr:rowOff>48603</xdr:rowOff>
    </xdr:to>
    <xdr:cxnSp macro="">
      <xdr:nvCxnSpPr>
        <xdr:cNvPr id="234" name="直線コネクタ 233"/>
        <xdr:cNvCxnSpPr/>
      </xdr:nvCxnSpPr>
      <xdr:spPr>
        <a:xfrm>
          <a:off x="3797300" y="16109226"/>
          <a:ext cx="838200" cy="5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164376</xdr:rowOff>
    </xdr:from>
    <xdr:to>
      <xdr:col>19</xdr:col>
      <xdr:colOff>177800</xdr:colOff>
      <xdr:row>94</xdr:row>
      <xdr:rowOff>101764</xdr:rowOff>
    </xdr:to>
    <xdr:cxnSp macro="">
      <xdr:nvCxnSpPr>
        <xdr:cNvPr id="237" name="直線コネクタ 236"/>
        <xdr:cNvCxnSpPr/>
      </xdr:nvCxnSpPr>
      <xdr:spPr>
        <a:xfrm flipV="1">
          <a:off x="2908300" y="16109226"/>
          <a:ext cx="889000" cy="1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101764</xdr:rowOff>
    </xdr:from>
    <xdr:to>
      <xdr:col>15</xdr:col>
      <xdr:colOff>50800</xdr:colOff>
      <xdr:row>95</xdr:row>
      <xdr:rowOff>2997</xdr:rowOff>
    </xdr:to>
    <xdr:cxnSp macro="">
      <xdr:nvCxnSpPr>
        <xdr:cNvPr id="240" name="直線コネクタ 239"/>
        <xdr:cNvCxnSpPr/>
      </xdr:nvCxnSpPr>
      <xdr:spPr>
        <a:xfrm flipV="1">
          <a:off x="2019300" y="16218064"/>
          <a:ext cx="889000" cy="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2997</xdr:rowOff>
    </xdr:from>
    <xdr:to>
      <xdr:col>10</xdr:col>
      <xdr:colOff>114300</xdr:colOff>
      <xdr:row>95</xdr:row>
      <xdr:rowOff>93371</xdr:rowOff>
    </xdr:to>
    <xdr:cxnSp macro="">
      <xdr:nvCxnSpPr>
        <xdr:cNvPr id="243" name="直線コネクタ 242"/>
        <xdr:cNvCxnSpPr/>
      </xdr:nvCxnSpPr>
      <xdr:spPr>
        <a:xfrm flipV="1">
          <a:off x="1130300" y="16290747"/>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169253</xdr:rowOff>
    </xdr:from>
    <xdr:to>
      <xdr:col>24</xdr:col>
      <xdr:colOff>114300</xdr:colOff>
      <xdr:row>94</xdr:row>
      <xdr:rowOff>99403</xdr:rowOff>
    </xdr:to>
    <xdr:sp macro="" textlink="">
      <xdr:nvSpPr>
        <xdr:cNvPr id="253" name="楕円 252"/>
        <xdr:cNvSpPr/>
      </xdr:nvSpPr>
      <xdr:spPr>
        <a:xfrm>
          <a:off x="4584700" y="1611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20680</xdr:rowOff>
    </xdr:from>
    <xdr:ext cx="599010" cy="259045"/>
    <xdr:sp macro="" textlink="">
      <xdr:nvSpPr>
        <xdr:cNvPr id="254" name="扶助費該当値テキスト"/>
        <xdr:cNvSpPr txBox="1"/>
      </xdr:nvSpPr>
      <xdr:spPr>
        <a:xfrm>
          <a:off x="4686300" y="1596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113576</xdr:rowOff>
    </xdr:from>
    <xdr:to>
      <xdr:col>20</xdr:col>
      <xdr:colOff>38100</xdr:colOff>
      <xdr:row>94</xdr:row>
      <xdr:rowOff>43726</xdr:rowOff>
    </xdr:to>
    <xdr:sp macro="" textlink="">
      <xdr:nvSpPr>
        <xdr:cNvPr id="255" name="楕円 254"/>
        <xdr:cNvSpPr/>
      </xdr:nvSpPr>
      <xdr:spPr>
        <a:xfrm>
          <a:off x="3746500" y="16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60253</xdr:rowOff>
    </xdr:from>
    <xdr:ext cx="599010" cy="259045"/>
    <xdr:sp macro="" textlink="">
      <xdr:nvSpPr>
        <xdr:cNvPr id="256" name="テキスト ボックス 255"/>
        <xdr:cNvSpPr txBox="1"/>
      </xdr:nvSpPr>
      <xdr:spPr>
        <a:xfrm>
          <a:off x="3497795" y="1583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50964</xdr:rowOff>
    </xdr:from>
    <xdr:to>
      <xdr:col>15</xdr:col>
      <xdr:colOff>101600</xdr:colOff>
      <xdr:row>94</xdr:row>
      <xdr:rowOff>152564</xdr:rowOff>
    </xdr:to>
    <xdr:sp macro="" textlink="">
      <xdr:nvSpPr>
        <xdr:cNvPr id="257" name="楕円 256"/>
        <xdr:cNvSpPr/>
      </xdr:nvSpPr>
      <xdr:spPr>
        <a:xfrm>
          <a:off x="2857500" y="161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169091</xdr:rowOff>
    </xdr:from>
    <xdr:ext cx="599010" cy="259045"/>
    <xdr:sp macro="" textlink="">
      <xdr:nvSpPr>
        <xdr:cNvPr id="258" name="テキスト ボックス 257"/>
        <xdr:cNvSpPr txBox="1"/>
      </xdr:nvSpPr>
      <xdr:spPr>
        <a:xfrm>
          <a:off x="2608795" y="159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123647</xdr:rowOff>
    </xdr:from>
    <xdr:to>
      <xdr:col>10</xdr:col>
      <xdr:colOff>165100</xdr:colOff>
      <xdr:row>95</xdr:row>
      <xdr:rowOff>53797</xdr:rowOff>
    </xdr:to>
    <xdr:sp macro="" textlink="">
      <xdr:nvSpPr>
        <xdr:cNvPr id="259" name="楕円 258"/>
        <xdr:cNvSpPr/>
      </xdr:nvSpPr>
      <xdr:spPr>
        <a:xfrm>
          <a:off x="1968500" y="162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70324</xdr:rowOff>
    </xdr:from>
    <xdr:ext cx="599010" cy="259045"/>
    <xdr:sp macro="" textlink="">
      <xdr:nvSpPr>
        <xdr:cNvPr id="260" name="テキスト ボックス 259"/>
        <xdr:cNvSpPr txBox="1"/>
      </xdr:nvSpPr>
      <xdr:spPr>
        <a:xfrm>
          <a:off x="1719795" y="1601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42571</xdr:rowOff>
    </xdr:from>
    <xdr:to>
      <xdr:col>6</xdr:col>
      <xdr:colOff>38100</xdr:colOff>
      <xdr:row>95</xdr:row>
      <xdr:rowOff>144171</xdr:rowOff>
    </xdr:to>
    <xdr:sp macro="" textlink="">
      <xdr:nvSpPr>
        <xdr:cNvPr id="261" name="楕円 260"/>
        <xdr:cNvSpPr/>
      </xdr:nvSpPr>
      <xdr:spPr>
        <a:xfrm>
          <a:off x="1079500" y="163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160698</xdr:rowOff>
    </xdr:from>
    <xdr:ext cx="599010" cy="259045"/>
    <xdr:sp macro="" textlink="">
      <xdr:nvSpPr>
        <xdr:cNvPr id="262" name="テキスト ボックス 261"/>
        <xdr:cNvSpPr txBox="1"/>
      </xdr:nvSpPr>
      <xdr:spPr>
        <a:xfrm>
          <a:off x="830795" y="1610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125694</xdr:rowOff>
    </xdr:from>
    <xdr:to>
      <xdr:col>55</xdr:col>
      <xdr:colOff>0</xdr:colOff>
      <xdr:row>35</xdr:row>
      <xdr:rowOff>126007</xdr:rowOff>
    </xdr:to>
    <xdr:cxnSp macro="">
      <xdr:nvCxnSpPr>
        <xdr:cNvPr id="291" name="直線コネクタ 290"/>
        <xdr:cNvCxnSpPr/>
      </xdr:nvCxnSpPr>
      <xdr:spPr>
        <a:xfrm>
          <a:off x="9639300" y="6126444"/>
          <a:ext cx="8382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2"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89438</xdr:rowOff>
    </xdr:from>
    <xdr:to>
      <xdr:col>50</xdr:col>
      <xdr:colOff>114300</xdr:colOff>
      <xdr:row>35</xdr:row>
      <xdr:rowOff>125694</xdr:rowOff>
    </xdr:to>
    <xdr:cxnSp macro="">
      <xdr:nvCxnSpPr>
        <xdr:cNvPr id="294" name="直線コネクタ 293"/>
        <xdr:cNvCxnSpPr/>
      </xdr:nvCxnSpPr>
      <xdr:spPr>
        <a:xfrm>
          <a:off x="8750300" y="6090188"/>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6" name="テキスト ボックス 295"/>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37432</xdr:rowOff>
    </xdr:from>
    <xdr:to>
      <xdr:col>45</xdr:col>
      <xdr:colOff>177800</xdr:colOff>
      <xdr:row>35</xdr:row>
      <xdr:rowOff>89438</xdr:rowOff>
    </xdr:to>
    <xdr:cxnSp macro="">
      <xdr:nvCxnSpPr>
        <xdr:cNvPr id="297" name="直線コネクタ 296"/>
        <xdr:cNvCxnSpPr/>
      </xdr:nvCxnSpPr>
      <xdr:spPr>
        <a:xfrm>
          <a:off x="7861300" y="6038182"/>
          <a:ext cx="8890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299" name="テキスト ボックス 298"/>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44427</xdr:rowOff>
    </xdr:from>
    <xdr:to>
      <xdr:col>41</xdr:col>
      <xdr:colOff>50800</xdr:colOff>
      <xdr:row>35</xdr:row>
      <xdr:rowOff>37432</xdr:rowOff>
    </xdr:to>
    <xdr:cxnSp macro="">
      <xdr:nvCxnSpPr>
        <xdr:cNvPr id="300" name="直線コネクタ 299"/>
        <xdr:cNvCxnSpPr/>
      </xdr:nvCxnSpPr>
      <xdr:spPr>
        <a:xfrm>
          <a:off x="6972300" y="5873727"/>
          <a:ext cx="889000" cy="16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2" name="テキスト ボックス 301"/>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75207</xdr:rowOff>
    </xdr:from>
    <xdr:to>
      <xdr:col>55</xdr:col>
      <xdr:colOff>50800</xdr:colOff>
      <xdr:row>36</xdr:row>
      <xdr:rowOff>5357</xdr:rowOff>
    </xdr:to>
    <xdr:sp macro="" textlink="">
      <xdr:nvSpPr>
        <xdr:cNvPr id="310" name="楕円 309"/>
        <xdr:cNvSpPr/>
      </xdr:nvSpPr>
      <xdr:spPr>
        <a:xfrm>
          <a:off x="10426700" y="60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98084</xdr:rowOff>
    </xdr:from>
    <xdr:ext cx="534377" cy="259045"/>
    <xdr:sp macro="" textlink="">
      <xdr:nvSpPr>
        <xdr:cNvPr id="311" name="補助費等該当値テキスト"/>
        <xdr:cNvSpPr txBox="1"/>
      </xdr:nvSpPr>
      <xdr:spPr>
        <a:xfrm>
          <a:off x="10528300" y="592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74894</xdr:rowOff>
    </xdr:from>
    <xdr:to>
      <xdr:col>50</xdr:col>
      <xdr:colOff>165100</xdr:colOff>
      <xdr:row>36</xdr:row>
      <xdr:rowOff>5044</xdr:rowOff>
    </xdr:to>
    <xdr:sp macro="" textlink="">
      <xdr:nvSpPr>
        <xdr:cNvPr id="312" name="楕円 311"/>
        <xdr:cNvSpPr/>
      </xdr:nvSpPr>
      <xdr:spPr>
        <a:xfrm>
          <a:off x="9588500" y="60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21571</xdr:rowOff>
    </xdr:from>
    <xdr:ext cx="534377" cy="259045"/>
    <xdr:sp macro="" textlink="">
      <xdr:nvSpPr>
        <xdr:cNvPr id="313" name="テキスト ボックス 312"/>
        <xdr:cNvSpPr txBox="1"/>
      </xdr:nvSpPr>
      <xdr:spPr>
        <a:xfrm>
          <a:off x="9372111" y="58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38638</xdr:rowOff>
    </xdr:from>
    <xdr:to>
      <xdr:col>46</xdr:col>
      <xdr:colOff>38100</xdr:colOff>
      <xdr:row>35</xdr:row>
      <xdr:rowOff>140238</xdr:rowOff>
    </xdr:to>
    <xdr:sp macro="" textlink="">
      <xdr:nvSpPr>
        <xdr:cNvPr id="314" name="楕円 313"/>
        <xdr:cNvSpPr/>
      </xdr:nvSpPr>
      <xdr:spPr>
        <a:xfrm>
          <a:off x="8699500" y="603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156765</xdr:rowOff>
    </xdr:from>
    <xdr:ext cx="534377" cy="259045"/>
    <xdr:sp macro="" textlink="">
      <xdr:nvSpPr>
        <xdr:cNvPr id="315" name="テキスト ボックス 314"/>
        <xdr:cNvSpPr txBox="1"/>
      </xdr:nvSpPr>
      <xdr:spPr>
        <a:xfrm>
          <a:off x="8483111" y="58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158082</xdr:rowOff>
    </xdr:from>
    <xdr:to>
      <xdr:col>41</xdr:col>
      <xdr:colOff>101600</xdr:colOff>
      <xdr:row>35</xdr:row>
      <xdr:rowOff>88232</xdr:rowOff>
    </xdr:to>
    <xdr:sp macro="" textlink="">
      <xdr:nvSpPr>
        <xdr:cNvPr id="316" name="楕円 315"/>
        <xdr:cNvSpPr/>
      </xdr:nvSpPr>
      <xdr:spPr>
        <a:xfrm>
          <a:off x="7810500" y="59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104759</xdr:rowOff>
    </xdr:from>
    <xdr:ext cx="534377" cy="259045"/>
    <xdr:sp macro="" textlink="">
      <xdr:nvSpPr>
        <xdr:cNvPr id="317" name="テキスト ボックス 316"/>
        <xdr:cNvSpPr txBox="1"/>
      </xdr:nvSpPr>
      <xdr:spPr>
        <a:xfrm>
          <a:off x="7594111" y="576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165077</xdr:rowOff>
    </xdr:from>
    <xdr:to>
      <xdr:col>36</xdr:col>
      <xdr:colOff>165100</xdr:colOff>
      <xdr:row>34</xdr:row>
      <xdr:rowOff>95227</xdr:rowOff>
    </xdr:to>
    <xdr:sp macro="" textlink="">
      <xdr:nvSpPr>
        <xdr:cNvPr id="318" name="楕円 317"/>
        <xdr:cNvSpPr/>
      </xdr:nvSpPr>
      <xdr:spPr>
        <a:xfrm>
          <a:off x="6921500" y="58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111754</xdr:rowOff>
    </xdr:from>
    <xdr:ext cx="599010" cy="259045"/>
    <xdr:sp macro="" textlink="">
      <xdr:nvSpPr>
        <xdr:cNvPr id="319" name="テキスト ボックス 318"/>
        <xdr:cNvSpPr txBox="1"/>
      </xdr:nvSpPr>
      <xdr:spPr>
        <a:xfrm>
          <a:off x="6672795" y="55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2425</xdr:rowOff>
    </xdr:from>
    <xdr:to>
      <xdr:col>55</xdr:col>
      <xdr:colOff>0</xdr:colOff>
      <xdr:row>58</xdr:row>
      <xdr:rowOff>24568</xdr:rowOff>
    </xdr:to>
    <xdr:cxnSp macro="">
      <xdr:nvCxnSpPr>
        <xdr:cNvPr id="346" name="直線コネクタ 345"/>
        <xdr:cNvCxnSpPr/>
      </xdr:nvCxnSpPr>
      <xdr:spPr>
        <a:xfrm flipV="1">
          <a:off x="9639300" y="9946525"/>
          <a:ext cx="8382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148744</xdr:rowOff>
    </xdr:from>
    <xdr:to>
      <xdr:col>50</xdr:col>
      <xdr:colOff>114300</xdr:colOff>
      <xdr:row>58</xdr:row>
      <xdr:rowOff>24568</xdr:rowOff>
    </xdr:to>
    <xdr:cxnSp macro="">
      <xdr:nvCxnSpPr>
        <xdr:cNvPr id="349" name="直線コネクタ 348"/>
        <xdr:cNvCxnSpPr/>
      </xdr:nvCxnSpPr>
      <xdr:spPr>
        <a:xfrm>
          <a:off x="8750300" y="9921394"/>
          <a:ext cx="8890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148744</xdr:rowOff>
    </xdr:from>
    <xdr:to>
      <xdr:col>45</xdr:col>
      <xdr:colOff>177800</xdr:colOff>
      <xdr:row>57</xdr:row>
      <xdr:rowOff>167086</xdr:rowOff>
    </xdr:to>
    <xdr:cxnSp macro="">
      <xdr:nvCxnSpPr>
        <xdr:cNvPr id="352" name="直線コネクタ 351"/>
        <xdr:cNvCxnSpPr/>
      </xdr:nvCxnSpPr>
      <xdr:spPr>
        <a:xfrm flipV="1">
          <a:off x="7861300" y="9921394"/>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167086</xdr:rowOff>
    </xdr:from>
    <xdr:to>
      <xdr:col>41</xdr:col>
      <xdr:colOff>50800</xdr:colOff>
      <xdr:row>58</xdr:row>
      <xdr:rowOff>35307</xdr:rowOff>
    </xdr:to>
    <xdr:cxnSp macro="">
      <xdr:nvCxnSpPr>
        <xdr:cNvPr id="355" name="直線コネクタ 354"/>
        <xdr:cNvCxnSpPr/>
      </xdr:nvCxnSpPr>
      <xdr:spPr>
        <a:xfrm flipV="1">
          <a:off x="6972300" y="9939736"/>
          <a:ext cx="889000" cy="3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123075</xdr:rowOff>
    </xdr:from>
    <xdr:to>
      <xdr:col>55</xdr:col>
      <xdr:colOff>50800</xdr:colOff>
      <xdr:row>58</xdr:row>
      <xdr:rowOff>53225</xdr:rowOff>
    </xdr:to>
    <xdr:sp macro="" textlink="">
      <xdr:nvSpPr>
        <xdr:cNvPr id="365" name="楕円 364"/>
        <xdr:cNvSpPr/>
      </xdr:nvSpPr>
      <xdr:spPr>
        <a:xfrm>
          <a:off x="10426700" y="9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38002</xdr:rowOff>
    </xdr:from>
    <xdr:ext cx="534377" cy="259045"/>
    <xdr:sp macro="" textlink="">
      <xdr:nvSpPr>
        <xdr:cNvPr id="366" name="普通建設事業費該当値テキスト"/>
        <xdr:cNvSpPr txBox="1"/>
      </xdr:nvSpPr>
      <xdr:spPr>
        <a:xfrm>
          <a:off x="10528300" y="98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145218</xdr:rowOff>
    </xdr:from>
    <xdr:to>
      <xdr:col>50</xdr:col>
      <xdr:colOff>165100</xdr:colOff>
      <xdr:row>58</xdr:row>
      <xdr:rowOff>75368</xdr:rowOff>
    </xdr:to>
    <xdr:sp macro="" textlink="">
      <xdr:nvSpPr>
        <xdr:cNvPr id="367" name="楕円 366"/>
        <xdr:cNvSpPr/>
      </xdr:nvSpPr>
      <xdr:spPr>
        <a:xfrm>
          <a:off x="9588500" y="99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66495</xdr:rowOff>
    </xdr:from>
    <xdr:ext cx="534377" cy="259045"/>
    <xdr:sp macro="" textlink="">
      <xdr:nvSpPr>
        <xdr:cNvPr id="368" name="テキスト ボックス 367"/>
        <xdr:cNvSpPr txBox="1"/>
      </xdr:nvSpPr>
      <xdr:spPr>
        <a:xfrm>
          <a:off x="9372111" y="100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97944</xdr:rowOff>
    </xdr:from>
    <xdr:to>
      <xdr:col>46</xdr:col>
      <xdr:colOff>38100</xdr:colOff>
      <xdr:row>58</xdr:row>
      <xdr:rowOff>28094</xdr:rowOff>
    </xdr:to>
    <xdr:sp macro="" textlink="">
      <xdr:nvSpPr>
        <xdr:cNvPr id="369" name="楕円 368"/>
        <xdr:cNvSpPr/>
      </xdr:nvSpPr>
      <xdr:spPr>
        <a:xfrm>
          <a:off x="8699500" y="98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19221</xdr:rowOff>
    </xdr:from>
    <xdr:ext cx="534377" cy="259045"/>
    <xdr:sp macro="" textlink="">
      <xdr:nvSpPr>
        <xdr:cNvPr id="370" name="テキスト ボックス 369"/>
        <xdr:cNvSpPr txBox="1"/>
      </xdr:nvSpPr>
      <xdr:spPr>
        <a:xfrm>
          <a:off x="8483111" y="99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116286</xdr:rowOff>
    </xdr:from>
    <xdr:to>
      <xdr:col>41</xdr:col>
      <xdr:colOff>101600</xdr:colOff>
      <xdr:row>58</xdr:row>
      <xdr:rowOff>46436</xdr:rowOff>
    </xdr:to>
    <xdr:sp macro="" textlink="">
      <xdr:nvSpPr>
        <xdr:cNvPr id="371" name="楕円 370"/>
        <xdr:cNvSpPr/>
      </xdr:nvSpPr>
      <xdr:spPr>
        <a:xfrm>
          <a:off x="7810500" y="98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37563</xdr:rowOff>
    </xdr:from>
    <xdr:ext cx="534377" cy="259045"/>
    <xdr:sp macro="" textlink="">
      <xdr:nvSpPr>
        <xdr:cNvPr id="372" name="テキスト ボックス 371"/>
        <xdr:cNvSpPr txBox="1"/>
      </xdr:nvSpPr>
      <xdr:spPr>
        <a:xfrm>
          <a:off x="7594111" y="99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155957</xdr:rowOff>
    </xdr:from>
    <xdr:to>
      <xdr:col>36</xdr:col>
      <xdr:colOff>165100</xdr:colOff>
      <xdr:row>58</xdr:row>
      <xdr:rowOff>86107</xdr:rowOff>
    </xdr:to>
    <xdr:sp macro="" textlink="">
      <xdr:nvSpPr>
        <xdr:cNvPr id="373" name="楕円 372"/>
        <xdr:cNvSpPr/>
      </xdr:nvSpPr>
      <xdr:spPr>
        <a:xfrm>
          <a:off x="6921500" y="99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77234</xdr:rowOff>
    </xdr:from>
    <xdr:ext cx="534377" cy="259045"/>
    <xdr:sp macro="" textlink="">
      <xdr:nvSpPr>
        <xdr:cNvPr id="374" name="テキスト ボックス 373"/>
        <xdr:cNvSpPr txBox="1"/>
      </xdr:nvSpPr>
      <xdr:spPr>
        <a:xfrm>
          <a:off x="6705111" y="100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107403</xdr:rowOff>
    </xdr:from>
    <xdr:to>
      <xdr:col>55</xdr:col>
      <xdr:colOff>0</xdr:colOff>
      <xdr:row>79</xdr:row>
      <xdr:rowOff>88886</xdr:rowOff>
    </xdr:to>
    <xdr:cxnSp macro="">
      <xdr:nvCxnSpPr>
        <xdr:cNvPr id="405" name="直線コネクタ 404"/>
        <xdr:cNvCxnSpPr/>
      </xdr:nvCxnSpPr>
      <xdr:spPr>
        <a:xfrm>
          <a:off x="9639300" y="13480503"/>
          <a:ext cx="838200" cy="15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32280</xdr:rowOff>
    </xdr:from>
    <xdr:to>
      <xdr:col>50</xdr:col>
      <xdr:colOff>114300</xdr:colOff>
      <xdr:row>78</xdr:row>
      <xdr:rowOff>107403</xdr:rowOff>
    </xdr:to>
    <xdr:cxnSp macro="">
      <xdr:nvCxnSpPr>
        <xdr:cNvPr id="408" name="直線コネクタ 407"/>
        <xdr:cNvCxnSpPr/>
      </xdr:nvCxnSpPr>
      <xdr:spPr>
        <a:xfrm>
          <a:off x="8750300" y="13405380"/>
          <a:ext cx="889000" cy="7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32280</xdr:rowOff>
    </xdr:from>
    <xdr:to>
      <xdr:col>45</xdr:col>
      <xdr:colOff>177800</xdr:colOff>
      <xdr:row>78</xdr:row>
      <xdr:rowOff>124361</xdr:rowOff>
    </xdr:to>
    <xdr:cxnSp macro="">
      <xdr:nvCxnSpPr>
        <xdr:cNvPr id="411" name="直線コネクタ 410"/>
        <xdr:cNvCxnSpPr/>
      </xdr:nvCxnSpPr>
      <xdr:spPr>
        <a:xfrm flipV="1">
          <a:off x="7861300" y="13405380"/>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38086</xdr:rowOff>
    </xdr:from>
    <xdr:to>
      <xdr:col>55</xdr:col>
      <xdr:colOff>50800</xdr:colOff>
      <xdr:row>79</xdr:row>
      <xdr:rowOff>139686</xdr:rowOff>
    </xdr:to>
    <xdr:sp macro="" textlink="">
      <xdr:nvSpPr>
        <xdr:cNvPr id="421" name="楕円 420"/>
        <xdr:cNvSpPr/>
      </xdr:nvSpPr>
      <xdr:spPr>
        <a:xfrm>
          <a:off x="10426700" y="1358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124463</xdr:rowOff>
    </xdr:from>
    <xdr:ext cx="378565" cy="259045"/>
    <xdr:sp macro="" textlink="">
      <xdr:nvSpPr>
        <xdr:cNvPr id="422" name="普通建設事業費 （ うち新規整備　）該当値テキスト"/>
        <xdr:cNvSpPr txBox="1"/>
      </xdr:nvSpPr>
      <xdr:spPr>
        <a:xfrm>
          <a:off x="10528300" y="1349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56603</xdr:rowOff>
    </xdr:from>
    <xdr:to>
      <xdr:col>50</xdr:col>
      <xdr:colOff>165100</xdr:colOff>
      <xdr:row>78</xdr:row>
      <xdr:rowOff>158203</xdr:rowOff>
    </xdr:to>
    <xdr:sp macro="" textlink="">
      <xdr:nvSpPr>
        <xdr:cNvPr id="423" name="楕円 422"/>
        <xdr:cNvSpPr/>
      </xdr:nvSpPr>
      <xdr:spPr>
        <a:xfrm>
          <a:off x="9588500" y="134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149330</xdr:rowOff>
    </xdr:from>
    <xdr:ext cx="534377" cy="259045"/>
    <xdr:sp macro="" textlink="">
      <xdr:nvSpPr>
        <xdr:cNvPr id="424" name="テキスト ボックス 423"/>
        <xdr:cNvSpPr txBox="1"/>
      </xdr:nvSpPr>
      <xdr:spPr>
        <a:xfrm>
          <a:off x="9372111" y="1352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152930</xdr:rowOff>
    </xdr:from>
    <xdr:to>
      <xdr:col>46</xdr:col>
      <xdr:colOff>38100</xdr:colOff>
      <xdr:row>78</xdr:row>
      <xdr:rowOff>83080</xdr:rowOff>
    </xdr:to>
    <xdr:sp macro="" textlink="">
      <xdr:nvSpPr>
        <xdr:cNvPr id="425" name="楕円 424"/>
        <xdr:cNvSpPr/>
      </xdr:nvSpPr>
      <xdr:spPr>
        <a:xfrm>
          <a:off x="8699500" y="13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74207</xdr:rowOff>
    </xdr:from>
    <xdr:ext cx="534377" cy="259045"/>
    <xdr:sp macro="" textlink="">
      <xdr:nvSpPr>
        <xdr:cNvPr id="426" name="テキスト ボックス 425"/>
        <xdr:cNvSpPr txBox="1"/>
      </xdr:nvSpPr>
      <xdr:spPr>
        <a:xfrm>
          <a:off x="8483111" y="1344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73561</xdr:rowOff>
    </xdr:from>
    <xdr:to>
      <xdr:col>41</xdr:col>
      <xdr:colOff>101600</xdr:colOff>
      <xdr:row>79</xdr:row>
      <xdr:rowOff>3711</xdr:rowOff>
    </xdr:to>
    <xdr:sp macro="" textlink="">
      <xdr:nvSpPr>
        <xdr:cNvPr id="427" name="楕円 426"/>
        <xdr:cNvSpPr/>
      </xdr:nvSpPr>
      <xdr:spPr>
        <a:xfrm>
          <a:off x="7810500" y="134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166288</xdr:rowOff>
    </xdr:from>
    <xdr:ext cx="534377" cy="259045"/>
    <xdr:sp macro="" textlink="">
      <xdr:nvSpPr>
        <xdr:cNvPr id="428" name="テキスト ボックス 427"/>
        <xdr:cNvSpPr txBox="1"/>
      </xdr:nvSpPr>
      <xdr:spPr>
        <a:xfrm>
          <a:off x="7594111" y="1353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25065</xdr:rowOff>
    </xdr:from>
    <xdr:to>
      <xdr:col>55</xdr:col>
      <xdr:colOff>0</xdr:colOff>
      <xdr:row>98</xdr:row>
      <xdr:rowOff>167246</xdr:rowOff>
    </xdr:to>
    <xdr:cxnSp macro="">
      <xdr:nvCxnSpPr>
        <xdr:cNvPr id="457" name="直線コネクタ 456"/>
        <xdr:cNvCxnSpPr/>
      </xdr:nvCxnSpPr>
      <xdr:spPr>
        <a:xfrm flipV="1">
          <a:off x="9639300" y="16827165"/>
          <a:ext cx="838200" cy="14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147732</xdr:rowOff>
    </xdr:from>
    <xdr:to>
      <xdr:col>50</xdr:col>
      <xdr:colOff>114300</xdr:colOff>
      <xdr:row>98</xdr:row>
      <xdr:rowOff>167246</xdr:rowOff>
    </xdr:to>
    <xdr:cxnSp macro="">
      <xdr:nvCxnSpPr>
        <xdr:cNvPr id="460" name="直線コネクタ 459"/>
        <xdr:cNvCxnSpPr/>
      </xdr:nvCxnSpPr>
      <xdr:spPr>
        <a:xfrm>
          <a:off x="8750300" y="16949832"/>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128445</xdr:rowOff>
    </xdr:from>
    <xdr:to>
      <xdr:col>45</xdr:col>
      <xdr:colOff>177800</xdr:colOff>
      <xdr:row>98</xdr:row>
      <xdr:rowOff>147732</xdr:rowOff>
    </xdr:to>
    <xdr:cxnSp macro="">
      <xdr:nvCxnSpPr>
        <xdr:cNvPr id="463" name="直線コネクタ 462"/>
        <xdr:cNvCxnSpPr/>
      </xdr:nvCxnSpPr>
      <xdr:spPr>
        <a:xfrm>
          <a:off x="7861300" y="16930545"/>
          <a:ext cx="8890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7452</xdr:rowOff>
    </xdr:from>
    <xdr:ext cx="534377" cy="259045"/>
    <xdr:sp macro="" textlink="">
      <xdr:nvSpPr>
        <xdr:cNvPr id="467" name="テキスト ボックス 466"/>
        <xdr:cNvSpPr txBox="1"/>
      </xdr:nvSpPr>
      <xdr:spPr>
        <a:xfrm>
          <a:off x="7594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145715</xdr:rowOff>
    </xdr:from>
    <xdr:to>
      <xdr:col>55</xdr:col>
      <xdr:colOff>50800</xdr:colOff>
      <xdr:row>98</xdr:row>
      <xdr:rowOff>75865</xdr:rowOff>
    </xdr:to>
    <xdr:sp macro="" textlink="">
      <xdr:nvSpPr>
        <xdr:cNvPr id="473" name="楕円 472"/>
        <xdr:cNvSpPr/>
      </xdr:nvSpPr>
      <xdr:spPr>
        <a:xfrm>
          <a:off x="10426700" y="167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124142</xdr:rowOff>
    </xdr:from>
    <xdr:ext cx="534377" cy="259045"/>
    <xdr:sp macro="" textlink="">
      <xdr:nvSpPr>
        <xdr:cNvPr id="474" name="普通建設事業費 （ うち更新整備　）該当値テキスト"/>
        <xdr:cNvSpPr txBox="1"/>
      </xdr:nvSpPr>
      <xdr:spPr>
        <a:xfrm>
          <a:off x="10528300" y="167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116446</xdr:rowOff>
    </xdr:from>
    <xdr:to>
      <xdr:col>50</xdr:col>
      <xdr:colOff>165100</xdr:colOff>
      <xdr:row>99</xdr:row>
      <xdr:rowOff>46596</xdr:rowOff>
    </xdr:to>
    <xdr:sp macro="" textlink="">
      <xdr:nvSpPr>
        <xdr:cNvPr id="475" name="楕円 474"/>
        <xdr:cNvSpPr/>
      </xdr:nvSpPr>
      <xdr:spPr>
        <a:xfrm>
          <a:off x="9588500" y="169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37723</xdr:rowOff>
    </xdr:from>
    <xdr:ext cx="469744" cy="259045"/>
    <xdr:sp macro="" textlink="">
      <xdr:nvSpPr>
        <xdr:cNvPr id="476" name="テキスト ボックス 475"/>
        <xdr:cNvSpPr txBox="1"/>
      </xdr:nvSpPr>
      <xdr:spPr>
        <a:xfrm>
          <a:off x="9404428" y="170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96932</xdr:rowOff>
    </xdr:from>
    <xdr:to>
      <xdr:col>46</xdr:col>
      <xdr:colOff>38100</xdr:colOff>
      <xdr:row>99</xdr:row>
      <xdr:rowOff>27082</xdr:rowOff>
    </xdr:to>
    <xdr:sp macro="" textlink="">
      <xdr:nvSpPr>
        <xdr:cNvPr id="477" name="楕円 476"/>
        <xdr:cNvSpPr/>
      </xdr:nvSpPr>
      <xdr:spPr>
        <a:xfrm>
          <a:off x="8699500" y="168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18209</xdr:rowOff>
    </xdr:from>
    <xdr:ext cx="469744" cy="259045"/>
    <xdr:sp macro="" textlink="">
      <xdr:nvSpPr>
        <xdr:cNvPr id="478" name="テキスト ボックス 477"/>
        <xdr:cNvSpPr txBox="1"/>
      </xdr:nvSpPr>
      <xdr:spPr>
        <a:xfrm>
          <a:off x="8515428" y="169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77645</xdr:rowOff>
    </xdr:from>
    <xdr:to>
      <xdr:col>41</xdr:col>
      <xdr:colOff>101600</xdr:colOff>
      <xdr:row>99</xdr:row>
      <xdr:rowOff>7795</xdr:rowOff>
    </xdr:to>
    <xdr:sp macro="" textlink="">
      <xdr:nvSpPr>
        <xdr:cNvPr id="479" name="楕円 478"/>
        <xdr:cNvSpPr/>
      </xdr:nvSpPr>
      <xdr:spPr>
        <a:xfrm>
          <a:off x="7810500" y="168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170372</xdr:rowOff>
    </xdr:from>
    <xdr:ext cx="534377" cy="259045"/>
    <xdr:sp macro="" textlink="">
      <xdr:nvSpPr>
        <xdr:cNvPr id="480" name="テキスト ボックス 479"/>
        <xdr:cNvSpPr txBox="1"/>
      </xdr:nvSpPr>
      <xdr:spPr>
        <a:xfrm>
          <a:off x="7594111" y="169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41351</xdr:rowOff>
    </xdr:from>
    <xdr:to>
      <xdr:col>85</xdr:col>
      <xdr:colOff>127000</xdr:colOff>
      <xdr:row>39</xdr:row>
      <xdr:rowOff>42900</xdr:rowOff>
    </xdr:to>
    <xdr:cxnSp macro="">
      <xdr:nvCxnSpPr>
        <xdr:cNvPr id="509" name="直線コネクタ 508"/>
        <xdr:cNvCxnSpPr/>
      </xdr:nvCxnSpPr>
      <xdr:spPr>
        <a:xfrm>
          <a:off x="15481300" y="6727901"/>
          <a:ext cx="8382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36195</xdr:rowOff>
    </xdr:from>
    <xdr:to>
      <xdr:col>81</xdr:col>
      <xdr:colOff>50800</xdr:colOff>
      <xdr:row>39</xdr:row>
      <xdr:rowOff>41351</xdr:rowOff>
    </xdr:to>
    <xdr:cxnSp macro="">
      <xdr:nvCxnSpPr>
        <xdr:cNvPr id="512" name="直線コネクタ 511"/>
        <xdr:cNvCxnSpPr/>
      </xdr:nvCxnSpPr>
      <xdr:spPr>
        <a:xfrm>
          <a:off x="14592300" y="6722745"/>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168415</xdr:rowOff>
    </xdr:from>
    <xdr:to>
      <xdr:col>76</xdr:col>
      <xdr:colOff>114300</xdr:colOff>
      <xdr:row>39</xdr:row>
      <xdr:rowOff>36195</xdr:rowOff>
    </xdr:to>
    <xdr:cxnSp macro="">
      <xdr:nvCxnSpPr>
        <xdr:cNvPr id="515" name="直線コネクタ 514"/>
        <xdr:cNvCxnSpPr/>
      </xdr:nvCxnSpPr>
      <xdr:spPr>
        <a:xfrm>
          <a:off x="13703300" y="6683515"/>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168415</xdr:rowOff>
    </xdr:from>
    <xdr:to>
      <xdr:col>71</xdr:col>
      <xdr:colOff>177800</xdr:colOff>
      <xdr:row>39</xdr:row>
      <xdr:rowOff>18682</xdr:rowOff>
    </xdr:to>
    <xdr:cxnSp macro="">
      <xdr:nvCxnSpPr>
        <xdr:cNvPr id="518" name="直線コネクタ 517"/>
        <xdr:cNvCxnSpPr/>
      </xdr:nvCxnSpPr>
      <xdr:spPr>
        <a:xfrm flipV="1">
          <a:off x="12814300" y="668351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163550</xdr:rowOff>
    </xdr:from>
    <xdr:to>
      <xdr:col>85</xdr:col>
      <xdr:colOff>177800</xdr:colOff>
      <xdr:row>39</xdr:row>
      <xdr:rowOff>93700</xdr:rowOff>
    </xdr:to>
    <xdr:sp macro="" textlink="">
      <xdr:nvSpPr>
        <xdr:cNvPr id="528" name="楕円 527"/>
        <xdr:cNvSpPr/>
      </xdr:nvSpPr>
      <xdr:spPr>
        <a:xfrm>
          <a:off x="16268700" y="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78477</xdr:rowOff>
    </xdr:from>
    <xdr:ext cx="378565" cy="259045"/>
    <xdr:sp macro="" textlink="">
      <xdr:nvSpPr>
        <xdr:cNvPr id="529" name="災害復旧事業費該当値テキスト"/>
        <xdr:cNvSpPr txBox="1"/>
      </xdr:nvSpPr>
      <xdr:spPr>
        <a:xfrm>
          <a:off x="16370300" y="6593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162001</xdr:rowOff>
    </xdr:from>
    <xdr:to>
      <xdr:col>81</xdr:col>
      <xdr:colOff>101600</xdr:colOff>
      <xdr:row>39</xdr:row>
      <xdr:rowOff>92151</xdr:rowOff>
    </xdr:to>
    <xdr:sp macro="" textlink="">
      <xdr:nvSpPr>
        <xdr:cNvPr id="530" name="楕円 529"/>
        <xdr:cNvSpPr/>
      </xdr:nvSpPr>
      <xdr:spPr>
        <a:xfrm>
          <a:off x="15430500" y="66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83278</xdr:rowOff>
    </xdr:from>
    <xdr:ext cx="378565" cy="259045"/>
    <xdr:sp macro="" textlink="">
      <xdr:nvSpPr>
        <xdr:cNvPr id="531" name="テキスト ボックス 530"/>
        <xdr:cNvSpPr txBox="1"/>
      </xdr:nvSpPr>
      <xdr:spPr>
        <a:xfrm>
          <a:off x="15292017" y="676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156845</xdr:rowOff>
    </xdr:from>
    <xdr:to>
      <xdr:col>76</xdr:col>
      <xdr:colOff>165100</xdr:colOff>
      <xdr:row>39</xdr:row>
      <xdr:rowOff>86995</xdr:rowOff>
    </xdr:to>
    <xdr:sp macro="" textlink="">
      <xdr:nvSpPr>
        <xdr:cNvPr id="532" name="楕円 531"/>
        <xdr:cNvSpPr/>
      </xdr:nvSpPr>
      <xdr:spPr>
        <a:xfrm>
          <a:off x="14541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78122</xdr:rowOff>
    </xdr:from>
    <xdr:ext cx="378565" cy="259045"/>
    <xdr:sp macro="" textlink="">
      <xdr:nvSpPr>
        <xdr:cNvPr id="533" name="テキスト ボックス 532"/>
        <xdr:cNvSpPr txBox="1"/>
      </xdr:nvSpPr>
      <xdr:spPr>
        <a:xfrm>
          <a:off x="14403017" y="6764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117615</xdr:rowOff>
    </xdr:from>
    <xdr:to>
      <xdr:col>72</xdr:col>
      <xdr:colOff>38100</xdr:colOff>
      <xdr:row>39</xdr:row>
      <xdr:rowOff>47765</xdr:rowOff>
    </xdr:to>
    <xdr:sp macro="" textlink="">
      <xdr:nvSpPr>
        <xdr:cNvPr id="534" name="楕円 533"/>
        <xdr:cNvSpPr/>
      </xdr:nvSpPr>
      <xdr:spPr>
        <a:xfrm>
          <a:off x="13652500" y="66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38892</xdr:rowOff>
    </xdr:from>
    <xdr:ext cx="469744" cy="259045"/>
    <xdr:sp macro="" textlink="">
      <xdr:nvSpPr>
        <xdr:cNvPr id="535" name="テキスト ボックス 534"/>
        <xdr:cNvSpPr txBox="1"/>
      </xdr:nvSpPr>
      <xdr:spPr>
        <a:xfrm>
          <a:off x="13468428" y="672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139332</xdr:rowOff>
    </xdr:from>
    <xdr:to>
      <xdr:col>67</xdr:col>
      <xdr:colOff>101600</xdr:colOff>
      <xdr:row>39</xdr:row>
      <xdr:rowOff>69482</xdr:rowOff>
    </xdr:to>
    <xdr:sp macro="" textlink="">
      <xdr:nvSpPr>
        <xdr:cNvPr id="536" name="楕円 535"/>
        <xdr:cNvSpPr/>
      </xdr:nvSpPr>
      <xdr:spPr>
        <a:xfrm>
          <a:off x="12763500" y="66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60609</xdr:rowOff>
    </xdr:from>
    <xdr:ext cx="469744" cy="259045"/>
    <xdr:sp macro="" textlink="">
      <xdr:nvSpPr>
        <xdr:cNvPr id="537" name="テキスト ボックス 536"/>
        <xdr:cNvSpPr txBox="1"/>
      </xdr:nvSpPr>
      <xdr:spPr>
        <a:xfrm>
          <a:off x="12579428" y="674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154822</xdr:rowOff>
    </xdr:from>
    <xdr:to>
      <xdr:col>85</xdr:col>
      <xdr:colOff>127000</xdr:colOff>
      <xdr:row>78</xdr:row>
      <xdr:rowOff>15258</xdr:rowOff>
    </xdr:to>
    <xdr:cxnSp macro="">
      <xdr:nvCxnSpPr>
        <xdr:cNvPr id="623" name="直線コネクタ 622"/>
        <xdr:cNvCxnSpPr/>
      </xdr:nvCxnSpPr>
      <xdr:spPr>
        <a:xfrm>
          <a:off x="15481300" y="13356472"/>
          <a:ext cx="838200" cy="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148951</xdr:rowOff>
    </xdr:from>
    <xdr:to>
      <xdr:col>81</xdr:col>
      <xdr:colOff>50800</xdr:colOff>
      <xdr:row>77</xdr:row>
      <xdr:rowOff>154822</xdr:rowOff>
    </xdr:to>
    <xdr:cxnSp macro="">
      <xdr:nvCxnSpPr>
        <xdr:cNvPr id="626" name="直線コネクタ 625"/>
        <xdr:cNvCxnSpPr/>
      </xdr:nvCxnSpPr>
      <xdr:spPr>
        <a:xfrm>
          <a:off x="14592300" y="13350601"/>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147312</xdr:rowOff>
    </xdr:from>
    <xdr:to>
      <xdr:col>76</xdr:col>
      <xdr:colOff>114300</xdr:colOff>
      <xdr:row>77</xdr:row>
      <xdr:rowOff>148951</xdr:rowOff>
    </xdr:to>
    <xdr:cxnSp macro="">
      <xdr:nvCxnSpPr>
        <xdr:cNvPr id="629" name="直線コネクタ 628"/>
        <xdr:cNvCxnSpPr/>
      </xdr:nvCxnSpPr>
      <xdr:spPr>
        <a:xfrm>
          <a:off x="13703300" y="1334896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147312</xdr:rowOff>
    </xdr:from>
    <xdr:to>
      <xdr:col>71</xdr:col>
      <xdr:colOff>177800</xdr:colOff>
      <xdr:row>77</xdr:row>
      <xdr:rowOff>157893</xdr:rowOff>
    </xdr:to>
    <xdr:cxnSp macro="">
      <xdr:nvCxnSpPr>
        <xdr:cNvPr id="632" name="直線コネクタ 631"/>
        <xdr:cNvCxnSpPr/>
      </xdr:nvCxnSpPr>
      <xdr:spPr>
        <a:xfrm flipV="1">
          <a:off x="12814300" y="1334896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135908</xdr:rowOff>
    </xdr:from>
    <xdr:to>
      <xdr:col>85</xdr:col>
      <xdr:colOff>177800</xdr:colOff>
      <xdr:row>78</xdr:row>
      <xdr:rowOff>66058</xdr:rowOff>
    </xdr:to>
    <xdr:sp macro="" textlink="">
      <xdr:nvSpPr>
        <xdr:cNvPr id="642" name="楕円 641"/>
        <xdr:cNvSpPr/>
      </xdr:nvSpPr>
      <xdr:spPr>
        <a:xfrm>
          <a:off x="16268700" y="133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50835</xdr:rowOff>
    </xdr:from>
    <xdr:ext cx="534377" cy="259045"/>
    <xdr:sp macro="" textlink="">
      <xdr:nvSpPr>
        <xdr:cNvPr id="643" name="公債費該当値テキスト"/>
        <xdr:cNvSpPr txBox="1"/>
      </xdr:nvSpPr>
      <xdr:spPr>
        <a:xfrm>
          <a:off x="16370300" y="132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104022</xdr:rowOff>
    </xdr:from>
    <xdr:to>
      <xdr:col>81</xdr:col>
      <xdr:colOff>101600</xdr:colOff>
      <xdr:row>78</xdr:row>
      <xdr:rowOff>34172</xdr:rowOff>
    </xdr:to>
    <xdr:sp macro="" textlink="">
      <xdr:nvSpPr>
        <xdr:cNvPr id="644" name="楕円 643"/>
        <xdr:cNvSpPr/>
      </xdr:nvSpPr>
      <xdr:spPr>
        <a:xfrm>
          <a:off x="15430500" y="133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25299</xdr:rowOff>
    </xdr:from>
    <xdr:ext cx="534377" cy="259045"/>
    <xdr:sp macro="" textlink="">
      <xdr:nvSpPr>
        <xdr:cNvPr id="645" name="テキスト ボックス 644"/>
        <xdr:cNvSpPr txBox="1"/>
      </xdr:nvSpPr>
      <xdr:spPr>
        <a:xfrm>
          <a:off x="15214111" y="1339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98151</xdr:rowOff>
    </xdr:from>
    <xdr:to>
      <xdr:col>76</xdr:col>
      <xdr:colOff>165100</xdr:colOff>
      <xdr:row>78</xdr:row>
      <xdr:rowOff>28301</xdr:rowOff>
    </xdr:to>
    <xdr:sp macro="" textlink="">
      <xdr:nvSpPr>
        <xdr:cNvPr id="646" name="楕円 645"/>
        <xdr:cNvSpPr/>
      </xdr:nvSpPr>
      <xdr:spPr>
        <a:xfrm>
          <a:off x="14541500" y="132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19428</xdr:rowOff>
    </xdr:from>
    <xdr:ext cx="534377" cy="259045"/>
    <xdr:sp macro="" textlink="">
      <xdr:nvSpPr>
        <xdr:cNvPr id="647" name="テキスト ボックス 646"/>
        <xdr:cNvSpPr txBox="1"/>
      </xdr:nvSpPr>
      <xdr:spPr>
        <a:xfrm>
          <a:off x="14325111" y="133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96512</xdr:rowOff>
    </xdr:from>
    <xdr:to>
      <xdr:col>72</xdr:col>
      <xdr:colOff>38100</xdr:colOff>
      <xdr:row>78</xdr:row>
      <xdr:rowOff>26662</xdr:rowOff>
    </xdr:to>
    <xdr:sp macro="" textlink="">
      <xdr:nvSpPr>
        <xdr:cNvPr id="648" name="楕円 647"/>
        <xdr:cNvSpPr/>
      </xdr:nvSpPr>
      <xdr:spPr>
        <a:xfrm>
          <a:off x="13652500" y="132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17789</xdr:rowOff>
    </xdr:from>
    <xdr:ext cx="534377" cy="259045"/>
    <xdr:sp macro="" textlink="">
      <xdr:nvSpPr>
        <xdr:cNvPr id="649" name="テキスト ボックス 648"/>
        <xdr:cNvSpPr txBox="1"/>
      </xdr:nvSpPr>
      <xdr:spPr>
        <a:xfrm>
          <a:off x="13436111" y="13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107093</xdr:rowOff>
    </xdr:from>
    <xdr:to>
      <xdr:col>67</xdr:col>
      <xdr:colOff>101600</xdr:colOff>
      <xdr:row>78</xdr:row>
      <xdr:rowOff>37243</xdr:rowOff>
    </xdr:to>
    <xdr:sp macro="" textlink="">
      <xdr:nvSpPr>
        <xdr:cNvPr id="650" name="楕円 649"/>
        <xdr:cNvSpPr/>
      </xdr:nvSpPr>
      <xdr:spPr>
        <a:xfrm>
          <a:off x="12763500" y="133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28370</xdr:rowOff>
    </xdr:from>
    <xdr:ext cx="534377" cy="259045"/>
    <xdr:sp macro="" textlink="">
      <xdr:nvSpPr>
        <xdr:cNvPr id="651" name="テキスト ボックス 650"/>
        <xdr:cNvSpPr txBox="1"/>
      </xdr:nvSpPr>
      <xdr:spPr>
        <a:xfrm>
          <a:off x="12547111" y="134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163086</xdr:rowOff>
    </xdr:from>
    <xdr:to>
      <xdr:col>85</xdr:col>
      <xdr:colOff>127000</xdr:colOff>
      <xdr:row>99</xdr:row>
      <xdr:rowOff>11371</xdr:rowOff>
    </xdr:to>
    <xdr:cxnSp macro="">
      <xdr:nvCxnSpPr>
        <xdr:cNvPr id="680" name="直線コネクタ 679"/>
        <xdr:cNvCxnSpPr/>
      </xdr:nvCxnSpPr>
      <xdr:spPr>
        <a:xfrm>
          <a:off x="15481300" y="16965186"/>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163086</xdr:rowOff>
    </xdr:from>
    <xdr:to>
      <xdr:col>81</xdr:col>
      <xdr:colOff>50800</xdr:colOff>
      <xdr:row>99</xdr:row>
      <xdr:rowOff>8148</xdr:rowOff>
    </xdr:to>
    <xdr:cxnSp macro="">
      <xdr:nvCxnSpPr>
        <xdr:cNvPr id="683" name="直線コネクタ 682"/>
        <xdr:cNvCxnSpPr/>
      </xdr:nvCxnSpPr>
      <xdr:spPr>
        <a:xfrm flipV="1">
          <a:off x="14592300" y="16965186"/>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139867</xdr:rowOff>
    </xdr:from>
    <xdr:to>
      <xdr:col>76</xdr:col>
      <xdr:colOff>114300</xdr:colOff>
      <xdr:row>99</xdr:row>
      <xdr:rowOff>8148</xdr:rowOff>
    </xdr:to>
    <xdr:cxnSp macro="">
      <xdr:nvCxnSpPr>
        <xdr:cNvPr id="686" name="直線コネクタ 685"/>
        <xdr:cNvCxnSpPr/>
      </xdr:nvCxnSpPr>
      <xdr:spPr>
        <a:xfrm>
          <a:off x="13703300" y="16941967"/>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139867</xdr:rowOff>
    </xdr:from>
    <xdr:to>
      <xdr:col>71</xdr:col>
      <xdr:colOff>177800</xdr:colOff>
      <xdr:row>99</xdr:row>
      <xdr:rowOff>1626</xdr:rowOff>
    </xdr:to>
    <xdr:cxnSp macro="">
      <xdr:nvCxnSpPr>
        <xdr:cNvPr id="689" name="直線コネクタ 688"/>
        <xdr:cNvCxnSpPr/>
      </xdr:nvCxnSpPr>
      <xdr:spPr>
        <a:xfrm flipV="1">
          <a:off x="12814300" y="16941967"/>
          <a:ext cx="889000" cy="3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132021</xdr:rowOff>
    </xdr:from>
    <xdr:to>
      <xdr:col>85</xdr:col>
      <xdr:colOff>177800</xdr:colOff>
      <xdr:row>99</xdr:row>
      <xdr:rowOff>62171</xdr:rowOff>
    </xdr:to>
    <xdr:sp macro="" textlink="">
      <xdr:nvSpPr>
        <xdr:cNvPr id="699" name="楕円 698"/>
        <xdr:cNvSpPr/>
      </xdr:nvSpPr>
      <xdr:spPr>
        <a:xfrm>
          <a:off x="16268700" y="169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46948</xdr:rowOff>
    </xdr:from>
    <xdr:ext cx="469744" cy="259045"/>
    <xdr:sp macro="" textlink="">
      <xdr:nvSpPr>
        <xdr:cNvPr id="700" name="積立金該当値テキスト"/>
        <xdr:cNvSpPr txBox="1"/>
      </xdr:nvSpPr>
      <xdr:spPr>
        <a:xfrm>
          <a:off x="16370300" y="168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112286</xdr:rowOff>
    </xdr:from>
    <xdr:to>
      <xdr:col>81</xdr:col>
      <xdr:colOff>101600</xdr:colOff>
      <xdr:row>99</xdr:row>
      <xdr:rowOff>42436</xdr:rowOff>
    </xdr:to>
    <xdr:sp macro="" textlink="">
      <xdr:nvSpPr>
        <xdr:cNvPr id="701" name="楕円 700"/>
        <xdr:cNvSpPr/>
      </xdr:nvSpPr>
      <xdr:spPr>
        <a:xfrm>
          <a:off x="15430500" y="169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33563</xdr:rowOff>
    </xdr:from>
    <xdr:ext cx="469744" cy="259045"/>
    <xdr:sp macro="" textlink="">
      <xdr:nvSpPr>
        <xdr:cNvPr id="702" name="テキスト ボックス 701"/>
        <xdr:cNvSpPr txBox="1"/>
      </xdr:nvSpPr>
      <xdr:spPr>
        <a:xfrm>
          <a:off x="15246428" y="1700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128798</xdr:rowOff>
    </xdr:from>
    <xdr:to>
      <xdr:col>76</xdr:col>
      <xdr:colOff>165100</xdr:colOff>
      <xdr:row>99</xdr:row>
      <xdr:rowOff>58948</xdr:rowOff>
    </xdr:to>
    <xdr:sp macro="" textlink="">
      <xdr:nvSpPr>
        <xdr:cNvPr id="703" name="楕円 702"/>
        <xdr:cNvSpPr/>
      </xdr:nvSpPr>
      <xdr:spPr>
        <a:xfrm>
          <a:off x="14541500" y="169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50075</xdr:rowOff>
    </xdr:from>
    <xdr:ext cx="469744" cy="259045"/>
    <xdr:sp macro="" textlink="">
      <xdr:nvSpPr>
        <xdr:cNvPr id="704" name="テキスト ボックス 703"/>
        <xdr:cNvSpPr txBox="1"/>
      </xdr:nvSpPr>
      <xdr:spPr>
        <a:xfrm>
          <a:off x="14357428" y="170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89067</xdr:rowOff>
    </xdr:from>
    <xdr:to>
      <xdr:col>72</xdr:col>
      <xdr:colOff>38100</xdr:colOff>
      <xdr:row>99</xdr:row>
      <xdr:rowOff>19217</xdr:rowOff>
    </xdr:to>
    <xdr:sp macro="" textlink="">
      <xdr:nvSpPr>
        <xdr:cNvPr id="705" name="楕円 704"/>
        <xdr:cNvSpPr/>
      </xdr:nvSpPr>
      <xdr:spPr>
        <a:xfrm>
          <a:off x="13652500" y="16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10344</xdr:rowOff>
    </xdr:from>
    <xdr:ext cx="469744" cy="259045"/>
    <xdr:sp macro="" textlink="">
      <xdr:nvSpPr>
        <xdr:cNvPr id="706" name="テキスト ボックス 705"/>
        <xdr:cNvSpPr txBox="1"/>
      </xdr:nvSpPr>
      <xdr:spPr>
        <a:xfrm>
          <a:off x="13468428" y="1698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122276</xdr:rowOff>
    </xdr:from>
    <xdr:to>
      <xdr:col>67</xdr:col>
      <xdr:colOff>101600</xdr:colOff>
      <xdr:row>99</xdr:row>
      <xdr:rowOff>52426</xdr:rowOff>
    </xdr:to>
    <xdr:sp macro="" textlink="">
      <xdr:nvSpPr>
        <xdr:cNvPr id="707" name="楕円 706"/>
        <xdr:cNvSpPr/>
      </xdr:nvSpPr>
      <xdr:spPr>
        <a:xfrm>
          <a:off x="12763500" y="169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43553</xdr:rowOff>
    </xdr:from>
    <xdr:ext cx="469744" cy="259045"/>
    <xdr:sp macro="" textlink="">
      <xdr:nvSpPr>
        <xdr:cNvPr id="708" name="テキスト ボックス 707"/>
        <xdr:cNvSpPr txBox="1"/>
      </xdr:nvSpPr>
      <xdr:spPr>
        <a:xfrm>
          <a:off x="12579428" y="1701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43879</xdr:rowOff>
    </xdr:from>
    <xdr:to>
      <xdr:col>116</xdr:col>
      <xdr:colOff>63500</xdr:colOff>
      <xdr:row>39</xdr:row>
      <xdr:rowOff>43917</xdr:rowOff>
    </xdr:to>
    <xdr:cxnSp macro="">
      <xdr:nvCxnSpPr>
        <xdr:cNvPr id="737" name="直線コネクタ 736"/>
        <xdr:cNvCxnSpPr/>
      </xdr:nvCxnSpPr>
      <xdr:spPr>
        <a:xfrm flipV="1">
          <a:off x="21323300" y="6730429"/>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43917</xdr:rowOff>
    </xdr:from>
    <xdr:to>
      <xdr:col>111</xdr:col>
      <xdr:colOff>177800</xdr:colOff>
      <xdr:row>39</xdr:row>
      <xdr:rowOff>44374</xdr:rowOff>
    </xdr:to>
    <xdr:cxnSp macro="">
      <xdr:nvCxnSpPr>
        <xdr:cNvPr id="740" name="直線コネクタ 739"/>
        <xdr:cNvCxnSpPr/>
      </xdr:nvCxnSpPr>
      <xdr:spPr>
        <a:xfrm flipV="1">
          <a:off x="20434300" y="67304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43" name="直線コネクタ 742"/>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46" name="直線コネクタ 745"/>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164529</xdr:rowOff>
    </xdr:from>
    <xdr:to>
      <xdr:col>116</xdr:col>
      <xdr:colOff>114300</xdr:colOff>
      <xdr:row>39</xdr:row>
      <xdr:rowOff>94679</xdr:rowOff>
    </xdr:to>
    <xdr:sp macro="" textlink="">
      <xdr:nvSpPr>
        <xdr:cNvPr id="756" name="楕円 755"/>
        <xdr:cNvSpPr/>
      </xdr:nvSpPr>
      <xdr:spPr>
        <a:xfrm>
          <a:off x="22110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79456</xdr:rowOff>
    </xdr:from>
    <xdr:ext cx="313932" cy="259045"/>
    <xdr:sp macro="" textlink="">
      <xdr:nvSpPr>
        <xdr:cNvPr id="757" name="投資及び出資金該当値テキスト"/>
        <xdr:cNvSpPr txBox="1"/>
      </xdr:nvSpPr>
      <xdr:spPr>
        <a:xfrm>
          <a:off x="22212300" y="6594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164567</xdr:rowOff>
    </xdr:from>
    <xdr:to>
      <xdr:col>112</xdr:col>
      <xdr:colOff>38100</xdr:colOff>
      <xdr:row>39</xdr:row>
      <xdr:rowOff>94717</xdr:rowOff>
    </xdr:to>
    <xdr:sp macro="" textlink="">
      <xdr:nvSpPr>
        <xdr:cNvPr id="758" name="楕円 757"/>
        <xdr:cNvSpPr/>
      </xdr:nvSpPr>
      <xdr:spPr>
        <a:xfrm>
          <a:off x="21272500" y="66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85844</xdr:rowOff>
    </xdr:from>
    <xdr:ext cx="313932" cy="259045"/>
    <xdr:sp macro="" textlink="">
      <xdr:nvSpPr>
        <xdr:cNvPr id="759" name="テキスト ボックス 758"/>
        <xdr:cNvSpPr txBox="1"/>
      </xdr:nvSpPr>
      <xdr:spPr>
        <a:xfrm>
          <a:off x="21166333" y="6772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0" name="楕円 759"/>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1" name="テキスト ボックス 760"/>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2" name="楕円 761"/>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3" name="テキスト ボックス 762"/>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64" name="楕円 763"/>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65" name="テキスト ボックス 764"/>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52123</xdr:rowOff>
    </xdr:from>
    <xdr:to>
      <xdr:col>116</xdr:col>
      <xdr:colOff>63500</xdr:colOff>
      <xdr:row>58</xdr:row>
      <xdr:rowOff>53449</xdr:rowOff>
    </xdr:to>
    <xdr:cxnSp macro="">
      <xdr:nvCxnSpPr>
        <xdr:cNvPr id="792" name="直線コネクタ 791"/>
        <xdr:cNvCxnSpPr/>
      </xdr:nvCxnSpPr>
      <xdr:spPr>
        <a:xfrm flipV="1">
          <a:off x="21323300" y="9996223"/>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53449</xdr:rowOff>
    </xdr:from>
    <xdr:to>
      <xdr:col>111</xdr:col>
      <xdr:colOff>177800</xdr:colOff>
      <xdr:row>58</xdr:row>
      <xdr:rowOff>54455</xdr:rowOff>
    </xdr:to>
    <xdr:cxnSp macro="">
      <xdr:nvCxnSpPr>
        <xdr:cNvPr id="795" name="直線コネクタ 794"/>
        <xdr:cNvCxnSpPr/>
      </xdr:nvCxnSpPr>
      <xdr:spPr>
        <a:xfrm flipV="1">
          <a:off x="20434300" y="9997549"/>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54455</xdr:rowOff>
    </xdr:from>
    <xdr:to>
      <xdr:col>107</xdr:col>
      <xdr:colOff>50800</xdr:colOff>
      <xdr:row>58</xdr:row>
      <xdr:rowOff>55369</xdr:rowOff>
    </xdr:to>
    <xdr:cxnSp macro="">
      <xdr:nvCxnSpPr>
        <xdr:cNvPr id="798" name="直線コネクタ 797"/>
        <xdr:cNvCxnSpPr/>
      </xdr:nvCxnSpPr>
      <xdr:spPr>
        <a:xfrm flipV="1">
          <a:off x="19545300" y="999855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55369</xdr:rowOff>
    </xdr:from>
    <xdr:to>
      <xdr:col>102</xdr:col>
      <xdr:colOff>114300</xdr:colOff>
      <xdr:row>58</xdr:row>
      <xdr:rowOff>56101</xdr:rowOff>
    </xdr:to>
    <xdr:cxnSp macro="">
      <xdr:nvCxnSpPr>
        <xdr:cNvPr id="801" name="直線コネクタ 800"/>
        <xdr:cNvCxnSpPr/>
      </xdr:nvCxnSpPr>
      <xdr:spPr>
        <a:xfrm flipV="1">
          <a:off x="18656300" y="9999469"/>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5" name="テキスト ボックス 804"/>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1323</xdr:rowOff>
    </xdr:from>
    <xdr:to>
      <xdr:col>116</xdr:col>
      <xdr:colOff>114300</xdr:colOff>
      <xdr:row>58</xdr:row>
      <xdr:rowOff>102923</xdr:rowOff>
    </xdr:to>
    <xdr:sp macro="" textlink="">
      <xdr:nvSpPr>
        <xdr:cNvPr id="811" name="楕円 810"/>
        <xdr:cNvSpPr/>
      </xdr:nvSpPr>
      <xdr:spPr>
        <a:xfrm>
          <a:off x="22110700" y="994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115767</xdr:rowOff>
    </xdr:from>
    <xdr:ext cx="469744" cy="259045"/>
    <xdr:sp macro="" textlink="">
      <xdr:nvSpPr>
        <xdr:cNvPr id="812" name="貸付金該当値テキスト"/>
        <xdr:cNvSpPr txBox="1"/>
      </xdr:nvSpPr>
      <xdr:spPr>
        <a:xfrm>
          <a:off x="22212300" y="98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2649</xdr:rowOff>
    </xdr:from>
    <xdr:to>
      <xdr:col>112</xdr:col>
      <xdr:colOff>38100</xdr:colOff>
      <xdr:row>58</xdr:row>
      <xdr:rowOff>104249</xdr:rowOff>
    </xdr:to>
    <xdr:sp macro="" textlink="">
      <xdr:nvSpPr>
        <xdr:cNvPr id="813" name="楕円 812"/>
        <xdr:cNvSpPr/>
      </xdr:nvSpPr>
      <xdr:spPr>
        <a:xfrm>
          <a:off x="21272500" y="99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95376</xdr:rowOff>
    </xdr:from>
    <xdr:ext cx="469744" cy="259045"/>
    <xdr:sp macro="" textlink="">
      <xdr:nvSpPr>
        <xdr:cNvPr id="814" name="テキスト ボックス 813"/>
        <xdr:cNvSpPr txBox="1"/>
      </xdr:nvSpPr>
      <xdr:spPr>
        <a:xfrm>
          <a:off x="21088428" y="100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3655</xdr:rowOff>
    </xdr:from>
    <xdr:to>
      <xdr:col>107</xdr:col>
      <xdr:colOff>101600</xdr:colOff>
      <xdr:row>58</xdr:row>
      <xdr:rowOff>105255</xdr:rowOff>
    </xdr:to>
    <xdr:sp macro="" textlink="">
      <xdr:nvSpPr>
        <xdr:cNvPr id="815" name="楕円 814"/>
        <xdr:cNvSpPr/>
      </xdr:nvSpPr>
      <xdr:spPr>
        <a:xfrm>
          <a:off x="20383500" y="994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96382</xdr:rowOff>
    </xdr:from>
    <xdr:ext cx="469744" cy="259045"/>
    <xdr:sp macro="" textlink="">
      <xdr:nvSpPr>
        <xdr:cNvPr id="816" name="テキスト ボックス 815"/>
        <xdr:cNvSpPr txBox="1"/>
      </xdr:nvSpPr>
      <xdr:spPr>
        <a:xfrm>
          <a:off x="20199428" y="1004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4569</xdr:rowOff>
    </xdr:from>
    <xdr:to>
      <xdr:col>102</xdr:col>
      <xdr:colOff>165100</xdr:colOff>
      <xdr:row>58</xdr:row>
      <xdr:rowOff>106169</xdr:rowOff>
    </xdr:to>
    <xdr:sp macro="" textlink="">
      <xdr:nvSpPr>
        <xdr:cNvPr id="817" name="楕円 816"/>
        <xdr:cNvSpPr/>
      </xdr:nvSpPr>
      <xdr:spPr>
        <a:xfrm>
          <a:off x="19494500" y="994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97296</xdr:rowOff>
    </xdr:from>
    <xdr:ext cx="469744" cy="259045"/>
    <xdr:sp macro="" textlink="">
      <xdr:nvSpPr>
        <xdr:cNvPr id="818" name="テキスト ボックス 817"/>
        <xdr:cNvSpPr txBox="1"/>
      </xdr:nvSpPr>
      <xdr:spPr>
        <a:xfrm>
          <a:off x="19310428" y="1004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5301</xdr:rowOff>
    </xdr:from>
    <xdr:to>
      <xdr:col>98</xdr:col>
      <xdr:colOff>38100</xdr:colOff>
      <xdr:row>58</xdr:row>
      <xdr:rowOff>106901</xdr:rowOff>
    </xdr:to>
    <xdr:sp macro="" textlink="">
      <xdr:nvSpPr>
        <xdr:cNvPr id="819" name="楕円 818"/>
        <xdr:cNvSpPr/>
      </xdr:nvSpPr>
      <xdr:spPr>
        <a:xfrm>
          <a:off x="18605500" y="99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98028</xdr:rowOff>
    </xdr:from>
    <xdr:ext cx="469744" cy="259045"/>
    <xdr:sp macro="" textlink="">
      <xdr:nvSpPr>
        <xdr:cNvPr id="820" name="テキスト ボックス 819"/>
        <xdr:cNvSpPr txBox="1"/>
      </xdr:nvSpPr>
      <xdr:spPr>
        <a:xfrm>
          <a:off x="18421428" y="1004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101459</xdr:rowOff>
    </xdr:from>
    <xdr:to>
      <xdr:col>116</xdr:col>
      <xdr:colOff>63500</xdr:colOff>
      <xdr:row>77</xdr:row>
      <xdr:rowOff>124008</xdr:rowOff>
    </xdr:to>
    <xdr:cxnSp macro="">
      <xdr:nvCxnSpPr>
        <xdr:cNvPr id="852" name="直線コネクタ 851"/>
        <xdr:cNvCxnSpPr/>
      </xdr:nvCxnSpPr>
      <xdr:spPr>
        <a:xfrm flipV="1">
          <a:off x="21323300" y="13303109"/>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112120</xdr:rowOff>
    </xdr:from>
    <xdr:to>
      <xdr:col>111</xdr:col>
      <xdr:colOff>177800</xdr:colOff>
      <xdr:row>77</xdr:row>
      <xdr:rowOff>124008</xdr:rowOff>
    </xdr:to>
    <xdr:cxnSp macro="">
      <xdr:nvCxnSpPr>
        <xdr:cNvPr id="855" name="直線コネクタ 854"/>
        <xdr:cNvCxnSpPr/>
      </xdr:nvCxnSpPr>
      <xdr:spPr>
        <a:xfrm>
          <a:off x="20434300" y="13313770"/>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112120</xdr:rowOff>
    </xdr:from>
    <xdr:to>
      <xdr:col>107</xdr:col>
      <xdr:colOff>50800</xdr:colOff>
      <xdr:row>77</xdr:row>
      <xdr:rowOff>152958</xdr:rowOff>
    </xdr:to>
    <xdr:cxnSp macro="">
      <xdr:nvCxnSpPr>
        <xdr:cNvPr id="858" name="直線コネクタ 857"/>
        <xdr:cNvCxnSpPr/>
      </xdr:nvCxnSpPr>
      <xdr:spPr>
        <a:xfrm flipV="1">
          <a:off x="19545300" y="13313770"/>
          <a:ext cx="889000" cy="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152958</xdr:rowOff>
    </xdr:from>
    <xdr:to>
      <xdr:col>102</xdr:col>
      <xdr:colOff>114300</xdr:colOff>
      <xdr:row>78</xdr:row>
      <xdr:rowOff>2294</xdr:rowOff>
    </xdr:to>
    <xdr:cxnSp macro="">
      <xdr:nvCxnSpPr>
        <xdr:cNvPr id="861" name="直線コネクタ 860"/>
        <xdr:cNvCxnSpPr/>
      </xdr:nvCxnSpPr>
      <xdr:spPr>
        <a:xfrm flipV="1">
          <a:off x="18656300" y="13354608"/>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50659</xdr:rowOff>
    </xdr:from>
    <xdr:to>
      <xdr:col>116</xdr:col>
      <xdr:colOff>114300</xdr:colOff>
      <xdr:row>77</xdr:row>
      <xdr:rowOff>152259</xdr:rowOff>
    </xdr:to>
    <xdr:sp macro="" textlink="">
      <xdr:nvSpPr>
        <xdr:cNvPr id="871" name="楕円 870"/>
        <xdr:cNvSpPr/>
      </xdr:nvSpPr>
      <xdr:spPr>
        <a:xfrm>
          <a:off x="22110700" y="132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29086</xdr:rowOff>
    </xdr:from>
    <xdr:ext cx="534377" cy="259045"/>
    <xdr:sp macro="" textlink="">
      <xdr:nvSpPr>
        <xdr:cNvPr id="872" name="繰出金該当値テキスト"/>
        <xdr:cNvSpPr txBox="1"/>
      </xdr:nvSpPr>
      <xdr:spPr>
        <a:xfrm>
          <a:off x="22212300" y="1323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73208</xdr:rowOff>
    </xdr:from>
    <xdr:to>
      <xdr:col>112</xdr:col>
      <xdr:colOff>38100</xdr:colOff>
      <xdr:row>78</xdr:row>
      <xdr:rowOff>3358</xdr:rowOff>
    </xdr:to>
    <xdr:sp macro="" textlink="">
      <xdr:nvSpPr>
        <xdr:cNvPr id="873" name="楕円 872"/>
        <xdr:cNvSpPr/>
      </xdr:nvSpPr>
      <xdr:spPr>
        <a:xfrm>
          <a:off x="21272500" y="132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165935</xdr:rowOff>
    </xdr:from>
    <xdr:ext cx="534377" cy="259045"/>
    <xdr:sp macro="" textlink="">
      <xdr:nvSpPr>
        <xdr:cNvPr id="874" name="テキスト ボックス 873"/>
        <xdr:cNvSpPr txBox="1"/>
      </xdr:nvSpPr>
      <xdr:spPr>
        <a:xfrm>
          <a:off x="21056111" y="133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61320</xdr:rowOff>
    </xdr:from>
    <xdr:to>
      <xdr:col>107</xdr:col>
      <xdr:colOff>101600</xdr:colOff>
      <xdr:row>77</xdr:row>
      <xdr:rowOff>162920</xdr:rowOff>
    </xdr:to>
    <xdr:sp macro="" textlink="">
      <xdr:nvSpPr>
        <xdr:cNvPr id="875" name="楕円 874"/>
        <xdr:cNvSpPr/>
      </xdr:nvSpPr>
      <xdr:spPr>
        <a:xfrm>
          <a:off x="20383500" y="132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154047</xdr:rowOff>
    </xdr:from>
    <xdr:ext cx="534377" cy="259045"/>
    <xdr:sp macro="" textlink="">
      <xdr:nvSpPr>
        <xdr:cNvPr id="876" name="テキスト ボックス 875"/>
        <xdr:cNvSpPr txBox="1"/>
      </xdr:nvSpPr>
      <xdr:spPr>
        <a:xfrm>
          <a:off x="20167111" y="133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102158</xdr:rowOff>
    </xdr:from>
    <xdr:to>
      <xdr:col>102</xdr:col>
      <xdr:colOff>165100</xdr:colOff>
      <xdr:row>78</xdr:row>
      <xdr:rowOff>32308</xdr:rowOff>
    </xdr:to>
    <xdr:sp macro="" textlink="">
      <xdr:nvSpPr>
        <xdr:cNvPr id="877" name="楕円 876"/>
        <xdr:cNvSpPr/>
      </xdr:nvSpPr>
      <xdr:spPr>
        <a:xfrm>
          <a:off x="19494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23435</xdr:rowOff>
    </xdr:from>
    <xdr:ext cx="534377" cy="259045"/>
    <xdr:sp macro="" textlink="">
      <xdr:nvSpPr>
        <xdr:cNvPr id="878" name="テキスト ボックス 877"/>
        <xdr:cNvSpPr txBox="1"/>
      </xdr:nvSpPr>
      <xdr:spPr>
        <a:xfrm>
          <a:off x="19278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122944</xdr:rowOff>
    </xdr:from>
    <xdr:to>
      <xdr:col>98</xdr:col>
      <xdr:colOff>38100</xdr:colOff>
      <xdr:row>78</xdr:row>
      <xdr:rowOff>53094</xdr:rowOff>
    </xdr:to>
    <xdr:sp macro="" textlink="">
      <xdr:nvSpPr>
        <xdr:cNvPr id="879" name="楕円 878"/>
        <xdr:cNvSpPr/>
      </xdr:nvSpPr>
      <xdr:spPr>
        <a:xfrm>
          <a:off x="18605500" y="133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44221</xdr:rowOff>
    </xdr:from>
    <xdr:ext cx="534377" cy="259045"/>
    <xdr:sp macro="" textlink="">
      <xdr:nvSpPr>
        <xdr:cNvPr id="880" name="テキスト ボックス 879"/>
        <xdr:cNvSpPr txBox="1"/>
      </xdr:nvSpPr>
      <xdr:spPr>
        <a:xfrm>
          <a:off x="18389111" y="134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削減により人件費は類似団体内平均値を大きく下回っている。また、普通建設事業費も抑制しており、他団体と比較しても低い水準となっている。建設事業の抑制は公債費抑制にも効果が徐々に出てきており、経常経費の伸びを抑制している。</a:t>
          </a:r>
        </a:p>
        <a:p>
          <a:r>
            <a:rPr kumimoji="1" lang="ja-JP" altLang="en-US" sz="1300">
              <a:latin typeface="ＭＳ Ｐゴシック" panose="020B0600070205080204" pitchFamily="50" charset="-128"/>
              <a:ea typeface="ＭＳ Ｐゴシック" panose="020B0600070205080204" pitchFamily="50" charset="-128"/>
            </a:rPr>
            <a:t>一方、補助事業に係る扶助費が全国平均を上回っており、特に児童福祉費に係る扶助費が大きい。施設が充足しており、待機児童が皆無であることと、児童扶養手当の受給率が反映されている。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青森県黒石市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34,045
33,935
217.05
15,670,548
15,369,317
287,527
8,952,812
12,799,942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20.1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5207</xdr:rowOff>
    </xdr:from>
    <xdr:to>
      <xdr:col>24</xdr:col>
      <xdr:colOff>63500</xdr:colOff>
      <xdr:row>37</xdr:row>
      <xdr:rowOff>26543</xdr:rowOff>
    </xdr:to>
    <xdr:cxnSp macro="">
      <xdr:nvCxnSpPr>
        <xdr:cNvPr id="61" name="直線コネクタ 60"/>
        <xdr:cNvCxnSpPr/>
      </xdr:nvCxnSpPr>
      <xdr:spPr>
        <a:xfrm flipV="1">
          <a:off x="3797300" y="6348857"/>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26543</xdr:rowOff>
    </xdr:from>
    <xdr:to>
      <xdr:col>19</xdr:col>
      <xdr:colOff>177800</xdr:colOff>
      <xdr:row>37</xdr:row>
      <xdr:rowOff>80264</xdr:rowOff>
    </xdr:to>
    <xdr:cxnSp macro="">
      <xdr:nvCxnSpPr>
        <xdr:cNvPr id="64" name="直線コネクタ 63"/>
        <xdr:cNvCxnSpPr/>
      </xdr:nvCxnSpPr>
      <xdr:spPr>
        <a:xfrm flipV="1">
          <a:off x="2908300" y="6370193"/>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80264</xdr:rowOff>
    </xdr:from>
    <xdr:to>
      <xdr:col>15</xdr:col>
      <xdr:colOff>50800</xdr:colOff>
      <xdr:row>37</xdr:row>
      <xdr:rowOff>80835</xdr:rowOff>
    </xdr:to>
    <xdr:cxnSp macro="">
      <xdr:nvCxnSpPr>
        <xdr:cNvPr id="67" name="直線コネクタ 66"/>
        <xdr:cNvCxnSpPr/>
      </xdr:nvCxnSpPr>
      <xdr:spPr>
        <a:xfrm flipV="1">
          <a:off x="2019300" y="642391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80835</xdr:rowOff>
    </xdr:from>
    <xdr:to>
      <xdr:col>10</xdr:col>
      <xdr:colOff>114300</xdr:colOff>
      <xdr:row>37</xdr:row>
      <xdr:rowOff>86551</xdr:rowOff>
    </xdr:to>
    <xdr:cxnSp macro="">
      <xdr:nvCxnSpPr>
        <xdr:cNvPr id="70" name="直線コネクタ 69"/>
        <xdr:cNvCxnSpPr/>
      </xdr:nvCxnSpPr>
      <xdr:spPr>
        <a:xfrm flipV="1">
          <a:off x="1130300" y="642448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170070</xdr:rowOff>
    </xdr:from>
    <xdr:ext cx="469744" cy="259045"/>
    <xdr:sp macro="" textlink="">
      <xdr:nvSpPr>
        <xdr:cNvPr id="72" name="テキスト ボックス 71"/>
        <xdr:cNvSpPr txBox="1"/>
      </xdr:nvSpPr>
      <xdr:spPr>
        <a:xfrm>
          <a:off x="1784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12336</xdr:rowOff>
    </xdr:from>
    <xdr:ext cx="469744" cy="259045"/>
    <xdr:sp macro="" textlink="">
      <xdr:nvSpPr>
        <xdr:cNvPr id="74" name="テキスト ボックス 73"/>
        <xdr:cNvSpPr txBox="1"/>
      </xdr:nvSpPr>
      <xdr:spPr>
        <a:xfrm>
          <a:off x="895428"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125857</xdr:rowOff>
    </xdr:from>
    <xdr:to>
      <xdr:col>24</xdr:col>
      <xdr:colOff>114300</xdr:colOff>
      <xdr:row>37</xdr:row>
      <xdr:rowOff>56007</xdr:rowOff>
    </xdr:to>
    <xdr:sp macro="" textlink="">
      <xdr:nvSpPr>
        <xdr:cNvPr id="80" name="楕円 79"/>
        <xdr:cNvSpPr/>
      </xdr:nvSpPr>
      <xdr:spPr>
        <a:xfrm>
          <a:off x="45847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104284</xdr:rowOff>
    </xdr:from>
    <xdr:ext cx="469744" cy="259045"/>
    <xdr:sp macro="" textlink="">
      <xdr:nvSpPr>
        <xdr:cNvPr id="81" name="議会費該当値テキスト"/>
        <xdr:cNvSpPr txBox="1"/>
      </xdr:nvSpPr>
      <xdr:spPr>
        <a:xfrm>
          <a:off x="4686300" y="627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147193</xdr:rowOff>
    </xdr:from>
    <xdr:to>
      <xdr:col>20</xdr:col>
      <xdr:colOff>38100</xdr:colOff>
      <xdr:row>37</xdr:row>
      <xdr:rowOff>77343</xdr:rowOff>
    </xdr:to>
    <xdr:sp macro="" textlink="">
      <xdr:nvSpPr>
        <xdr:cNvPr id="82" name="楕円 81"/>
        <xdr:cNvSpPr/>
      </xdr:nvSpPr>
      <xdr:spPr>
        <a:xfrm>
          <a:off x="37465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68470</xdr:rowOff>
    </xdr:from>
    <xdr:ext cx="469744" cy="259045"/>
    <xdr:sp macro="" textlink="">
      <xdr:nvSpPr>
        <xdr:cNvPr id="83" name="テキスト ボックス 82"/>
        <xdr:cNvSpPr txBox="1"/>
      </xdr:nvSpPr>
      <xdr:spPr>
        <a:xfrm>
          <a:off x="3562428" y="64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29464</xdr:rowOff>
    </xdr:from>
    <xdr:to>
      <xdr:col>15</xdr:col>
      <xdr:colOff>101600</xdr:colOff>
      <xdr:row>37</xdr:row>
      <xdr:rowOff>131064</xdr:rowOff>
    </xdr:to>
    <xdr:sp macro="" textlink="">
      <xdr:nvSpPr>
        <xdr:cNvPr id="84" name="楕円 83"/>
        <xdr:cNvSpPr/>
      </xdr:nvSpPr>
      <xdr:spPr>
        <a:xfrm>
          <a:off x="2857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122191</xdr:rowOff>
    </xdr:from>
    <xdr:ext cx="469744" cy="259045"/>
    <xdr:sp macro="" textlink="">
      <xdr:nvSpPr>
        <xdr:cNvPr id="85" name="テキスト ボックス 84"/>
        <xdr:cNvSpPr txBox="1"/>
      </xdr:nvSpPr>
      <xdr:spPr>
        <a:xfrm>
          <a:off x="2673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30035</xdr:rowOff>
    </xdr:from>
    <xdr:to>
      <xdr:col>10</xdr:col>
      <xdr:colOff>165100</xdr:colOff>
      <xdr:row>37</xdr:row>
      <xdr:rowOff>131635</xdr:rowOff>
    </xdr:to>
    <xdr:sp macro="" textlink="">
      <xdr:nvSpPr>
        <xdr:cNvPr id="86" name="楕円 85"/>
        <xdr:cNvSpPr/>
      </xdr:nvSpPr>
      <xdr:spPr>
        <a:xfrm>
          <a:off x="1968500" y="6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122762</xdr:rowOff>
    </xdr:from>
    <xdr:ext cx="469744" cy="259045"/>
    <xdr:sp macro="" textlink="">
      <xdr:nvSpPr>
        <xdr:cNvPr id="87" name="テキスト ボックス 86"/>
        <xdr:cNvSpPr txBox="1"/>
      </xdr:nvSpPr>
      <xdr:spPr>
        <a:xfrm>
          <a:off x="1784428"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35751</xdr:rowOff>
    </xdr:from>
    <xdr:to>
      <xdr:col>6</xdr:col>
      <xdr:colOff>38100</xdr:colOff>
      <xdr:row>37</xdr:row>
      <xdr:rowOff>137351</xdr:rowOff>
    </xdr:to>
    <xdr:sp macro="" textlink="">
      <xdr:nvSpPr>
        <xdr:cNvPr id="88" name="楕円 87"/>
        <xdr:cNvSpPr/>
      </xdr:nvSpPr>
      <xdr:spPr>
        <a:xfrm>
          <a:off x="1079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128478</xdr:rowOff>
    </xdr:from>
    <xdr:ext cx="469744" cy="259045"/>
    <xdr:sp macro="" textlink="">
      <xdr:nvSpPr>
        <xdr:cNvPr id="89" name="テキスト ボックス 88"/>
        <xdr:cNvSpPr txBox="1"/>
      </xdr:nvSpPr>
      <xdr:spPr>
        <a:xfrm>
          <a:off x="895428"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79674</xdr:rowOff>
    </xdr:from>
    <xdr:to>
      <xdr:col>24</xdr:col>
      <xdr:colOff>63500</xdr:colOff>
      <xdr:row>57</xdr:row>
      <xdr:rowOff>101780</xdr:rowOff>
    </xdr:to>
    <xdr:cxnSp macro="">
      <xdr:nvCxnSpPr>
        <xdr:cNvPr id="116" name="直線コネクタ 115"/>
        <xdr:cNvCxnSpPr/>
      </xdr:nvCxnSpPr>
      <xdr:spPr>
        <a:xfrm>
          <a:off x="3797300" y="9852324"/>
          <a:ext cx="8382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79674</xdr:rowOff>
    </xdr:from>
    <xdr:to>
      <xdr:col>19</xdr:col>
      <xdr:colOff>177800</xdr:colOff>
      <xdr:row>57</xdr:row>
      <xdr:rowOff>93829</xdr:rowOff>
    </xdr:to>
    <xdr:cxnSp macro="">
      <xdr:nvCxnSpPr>
        <xdr:cNvPr id="119" name="直線コネクタ 118"/>
        <xdr:cNvCxnSpPr/>
      </xdr:nvCxnSpPr>
      <xdr:spPr>
        <a:xfrm flipV="1">
          <a:off x="2908300" y="9852324"/>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62602</xdr:rowOff>
    </xdr:from>
    <xdr:to>
      <xdr:col>15</xdr:col>
      <xdr:colOff>50800</xdr:colOff>
      <xdr:row>57</xdr:row>
      <xdr:rowOff>93829</xdr:rowOff>
    </xdr:to>
    <xdr:cxnSp macro="">
      <xdr:nvCxnSpPr>
        <xdr:cNvPr id="122" name="直線コネクタ 121"/>
        <xdr:cNvCxnSpPr/>
      </xdr:nvCxnSpPr>
      <xdr:spPr>
        <a:xfrm>
          <a:off x="2019300" y="9835252"/>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135613</xdr:rowOff>
    </xdr:from>
    <xdr:to>
      <xdr:col>10</xdr:col>
      <xdr:colOff>114300</xdr:colOff>
      <xdr:row>57</xdr:row>
      <xdr:rowOff>62602</xdr:rowOff>
    </xdr:to>
    <xdr:cxnSp macro="">
      <xdr:nvCxnSpPr>
        <xdr:cNvPr id="125" name="直線コネクタ 124"/>
        <xdr:cNvCxnSpPr/>
      </xdr:nvCxnSpPr>
      <xdr:spPr>
        <a:xfrm>
          <a:off x="1130300" y="9736813"/>
          <a:ext cx="889000" cy="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50980</xdr:rowOff>
    </xdr:from>
    <xdr:to>
      <xdr:col>24</xdr:col>
      <xdr:colOff>114300</xdr:colOff>
      <xdr:row>57</xdr:row>
      <xdr:rowOff>152580</xdr:rowOff>
    </xdr:to>
    <xdr:sp macro="" textlink="">
      <xdr:nvSpPr>
        <xdr:cNvPr id="135" name="楕円 134"/>
        <xdr:cNvSpPr/>
      </xdr:nvSpPr>
      <xdr:spPr>
        <a:xfrm>
          <a:off x="4584700" y="982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137357</xdr:rowOff>
    </xdr:from>
    <xdr:ext cx="534377" cy="259045"/>
    <xdr:sp macro="" textlink="">
      <xdr:nvSpPr>
        <xdr:cNvPr id="136" name="総務費該当値テキスト"/>
        <xdr:cNvSpPr txBox="1"/>
      </xdr:nvSpPr>
      <xdr:spPr>
        <a:xfrm>
          <a:off x="4686300" y="97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28874</xdr:rowOff>
    </xdr:from>
    <xdr:to>
      <xdr:col>20</xdr:col>
      <xdr:colOff>38100</xdr:colOff>
      <xdr:row>57</xdr:row>
      <xdr:rowOff>130474</xdr:rowOff>
    </xdr:to>
    <xdr:sp macro="" textlink="">
      <xdr:nvSpPr>
        <xdr:cNvPr id="137" name="楕円 136"/>
        <xdr:cNvSpPr/>
      </xdr:nvSpPr>
      <xdr:spPr>
        <a:xfrm>
          <a:off x="3746500" y="98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121601</xdr:rowOff>
    </xdr:from>
    <xdr:ext cx="534377" cy="259045"/>
    <xdr:sp macro="" textlink="">
      <xdr:nvSpPr>
        <xdr:cNvPr id="138" name="テキスト ボックス 137"/>
        <xdr:cNvSpPr txBox="1"/>
      </xdr:nvSpPr>
      <xdr:spPr>
        <a:xfrm>
          <a:off x="3530111" y="98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43029</xdr:rowOff>
    </xdr:from>
    <xdr:to>
      <xdr:col>15</xdr:col>
      <xdr:colOff>101600</xdr:colOff>
      <xdr:row>57</xdr:row>
      <xdr:rowOff>144629</xdr:rowOff>
    </xdr:to>
    <xdr:sp macro="" textlink="">
      <xdr:nvSpPr>
        <xdr:cNvPr id="139" name="楕円 138"/>
        <xdr:cNvSpPr/>
      </xdr:nvSpPr>
      <xdr:spPr>
        <a:xfrm>
          <a:off x="2857500" y="98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135756</xdr:rowOff>
    </xdr:from>
    <xdr:ext cx="534377" cy="259045"/>
    <xdr:sp macro="" textlink="">
      <xdr:nvSpPr>
        <xdr:cNvPr id="140" name="テキスト ボックス 139"/>
        <xdr:cNvSpPr txBox="1"/>
      </xdr:nvSpPr>
      <xdr:spPr>
        <a:xfrm>
          <a:off x="2641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11802</xdr:rowOff>
    </xdr:from>
    <xdr:to>
      <xdr:col>10</xdr:col>
      <xdr:colOff>165100</xdr:colOff>
      <xdr:row>57</xdr:row>
      <xdr:rowOff>113402</xdr:rowOff>
    </xdr:to>
    <xdr:sp macro="" textlink="">
      <xdr:nvSpPr>
        <xdr:cNvPr id="141" name="楕円 140"/>
        <xdr:cNvSpPr/>
      </xdr:nvSpPr>
      <xdr:spPr>
        <a:xfrm>
          <a:off x="1968500" y="978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104529</xdr:rowOff>
    </xdr:from>
    <xdr:ext cx="534377" cy="259045"/>
    <xdr:sp macro="" textlink="">
      <xdr:nvSpPr>
        <xdr:cNvPr id="142" name="テキスト ボックス 141"/>
        <xdr:cNvSpPr txBox="1"/>
      </xdr:nvSpPr>
      <xdr:spPr>
        <a:xfrm>
          <a:off x="1752111" y="987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84813</xdr:rowOff>
    </xdr:from>
    <xdr:to>
      <xdr:col>6</xdr:col>
      <xdr:colOff>38100</xdr:colOff>
      <xdr:row>57</xdr:row>
      <xdr:rowOff>14963</xdr:rowOff>
    </xdr:to>
    <xdr:sp macro="" textlink="">
      <xdr:nvSpPr>
        <xdr:cNvPr id="143" name="楕円 142"/>
        <xdr:cNvSpPr/>
      </xdr:nvSpPr>
      <xdr:spPr>
        <a:xfrm>
          <a:off x="1079500" y="96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6090</xdr:rowOff>
    </xdr:from>
    <xdr:ext cx="534377" cy="259045"/>
    <xdr:sp macro="" textlink="">
      <xdr:nvSpPr>
        <xdr:cNvPr id="144" name="テキスト ボックス 143"/>
        <xdr:cNvSpPr txBox="1"/>
      </xdr:nvSpPr>
      <xdr:spPr>
        <a:xfrm>
          <a:off x="863111" y="97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80241</xdr:rowOff>
    </xdr:from>
    <xdr:to>
      <xdr:col>24</xdr:col>
      <xdr:colOff>63500</xdr:colOff>
      <xdr:row>75</xdr:row>
      <xdr:rowOff>102613</xdr:rowOff>
    </xdr:to>
    <xdr:cxnSp macro="">
      <xdr:nvCxnSpPr>
        <xdr:cNvPr id="174" name="直線コネクタ 173"/>
        <xdr:cNvCxnSpPr/>
      </xdr:nvCxnSpPr>
      <xdr:spPr>
        <a:xfrm>
          <a:off x="3797300" y="12938991"/>
          <a:ext cx="838200" cy="2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80241</xdr:rowOff>
    </xdr:from>
    <xdr:to>
      <xdr:col>19</xdr:col>
      <xdr:colOff>177800</xdr:colOff>
      <xdr:row>75</xdr:row>
      <xdr:rowOff>148051</xdr:rowOff>
    </xdr:to>
    <xdr:cxnSp macro="">
      <xdr:nvCxnSpPr>
        <xdr:cNvPr id="177" name="直線コネクタ 176"/>
        <xdr:cNvCxnSpPr/>
      </xdr:nvCxnSpPr>
      <xdr:spPr>
        <a:xfrm flipV="1">
          <a:off x="2908300" y="12938991"/>
          <a:ext cx="889000" cy="6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148051</xdr:rowOff>
    </xdr:from>
    <xdr:to>
      <xdr:col>15</xdr:col>
      <xdr:colOff>50800</xdr:colOff>
      <xdr:row>76</xdr:row>
      <xdr:rowOff>6525</xdr:rowOff>
    </xdr:to>
    <xdr:cxnSp macro="">
      <xdr:nvCxnSpPr>
        <xdr:cNvPr id="180" name="直線コネクタ 179"/>
        <xdr:cNvCxnSpPr/>
      </xdr:nvCxnSpPr>
      <xdr:spPr>
        <a:xfrm flipV="1">
          <a:off x="2019300" y="13006801"/>
          <a:ext cx="889000" cy="2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6525</xdr:rowOff>
    </xdr:from>
    <xdr:to>
      <xdr:col>10</xdr:col>
      <xdr:colOff>114300</xdr:colOff>
      <xdr:row>76</xdr:row>
      <xdr:rowOff>68041</xdr:rowOff>
    </xdr:to>
    <xdr:cxnSp macro="">
      <xdr:nvCxnSpPr>
        <xdr:cNvPr id="183" name="直線コネクタ 182"/>
        <xdr:cNvCxnSpPr/>
      </xdr:nvCxnSpPr>
      <xdr:spPr>
        <a:xfrm flipV="1">
          <a:off x="1130300" y="13036725"/>
          <a:ext cx="889000" cy="6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51813</xdr:rowOff>
    </xdr:from>
    <xdr:to>
      <xdr:col>24</xdr:col>
      <xdr:colOff>114300</xdr:colOff>
      <xdr:row>75</xdr:row>
      <xdr:rowOff>153414</xdr:rowOff>
    </xdr:to>
    <xdr:sp macro="" textlink="">
      <xdr:nvSpPr>
        <xdr:cNvPr id="193" name="楕円 192"/>
        <xdr:cNvSpPr/>
      </xdr:nvSpPr>
      <xdr:spPr>
        <a:xfrm>
          <a:off x="4584700" y="129105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74690</xdr:rowOff>
    </xdr:from>
    <xdr:ext cx="599010" cy="259045"/>
    <xdr:sp macro="" textlink="">
      <xdr:nvSpPr>
        <xdr:cNvPr id="194" name="民生費該当値テキスト"/>
        <xdr:cNvSpPr txBox="1"/>
      </xdr:nvSpPr>
      <xdr:spPr>
        <a:xfrm>
          <a:off x="4686300" y="1276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29441</xdr:rowOff>
    </xdr:from>
    <xdr:to>
      <xdr:col>20</xdr:col>
      <xdr:colOff>38100</xdr:colOff>
      <xdr:row>75</xdr:row>
      <xdr:rowOff>131041</xdr:rowOff>
    </xdr:to>
    <xdr:sp macro="" textlink="">
      <xdr:nvSpPr>
        <xdr:cNvPr id="195" name="楕円 194"/>
        <xdr:cNvSpPr/>
      </xdr:nvSpPr>
      <xdr:spPr>
        <a:xfrm>
          <a:off x="3746500" y="128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147568</xdr:rowOff>
    </xdr:from>
    <xdr:ext cx="599010" cy="259045"/>
    <xdr:sp macro="" textlink="">
      <xdr:nvSpPr>
        <xdr:cNvPr id="196" name="テキスト ボックス 195"/>
        <xdr:cNvSpPr txBox="1"/>
      </xdr:nvSpPr>
      <xdr:spPr>
        <a:xfrm>
          <a:off x="3497795" y="1266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97251</xdr:rowOff>
    </xdr:from>
    <xdr:to>
      <xdr:col>15</xdr:col>
      <xdr:colOff>101600</xdr:colOff>
      <xdr:row>76</xdr:row>
      <xdr:rowOff>27401</xdr:rowOff>
    </xdr:to>
    <xdr:sp macro="" textlink="">
      <xdr:nvSpPr>
        <xdr:cNvPr id="197" name="楕円 196"/>
        <xdr:cNvSpPr/>
      </xdr:nvSpPr>
      <xdr:spPr>
        <a:xfrm>
          <a:off x="2857500" y="1295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43928</xdr:rowOff>
    </xdr:from>
    <xdr:ext cx="599010" cy="259045"/>
    <xdr:sp macro="" textlink="">
      <xdr:nvSpPr>
        <xdr:cNvPr id="198" name="テキスト ボックス 197"/>
        <xdr:cNvSpPr txBox="1"/>
      </xdr:nvSpPr>
      <xdr:spPr>
        <a:xfrm>
          <a:off x="2608795" y="1273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127175</xdr:rowOff>
    </xdr:from>
    <xdr:to>
      <xdr:col>10</xdr:col>
      <xdr:colOff>165100</xdr:colOff>
      <xdr:row>76</xdr:row>
      <xdr:rowOff>57325</xdr:rowOff>
    </xdr:to>
    <xdr:sp macro="" textlink="">
      <xdr:nvSpPr>
        <xdr:cNvPr id="199" name="楕円 198"/>
        <xdr:cNvSpPr/>
      </xdr:nvSpPr>
      <xdr:spPr>
        <a:xfrm>
          <a:off x="1968500" y="1298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73852</xdr:rowOff>
    </xdr:from>
    <xdr:ext cx="599010" cy="259045"/>
    <xdr:sp macro="" textlink="">
      <xdr:nvSpPr>
        <xdr:cNvPr id="200" name="テキスト ボックス 199"/>
        <xdr:cNvSpPr txBox="1"/>
      </xdr:nvSpPr>
      <xdr:spPr>
        <a:xfrm>
          <a:off x="1719795" y="1276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17241</xdr:rowOff>
    </xdr:from>
    <xdr:to>
      <xdr:col>6</xdr:col>
      <xdr:colOff>38100</xdr:colOff>
      <xdr:row>76</xdr:row>
      <xdr:rowOff>118841</xdr:rowOff>
    </xdr:to>
    <xdr:sp macro="" textlink="">
      <xdr:nvSpPr>
        <xdr:cNvPr id="201" name="楕円 200"/>
        <xdr:cNvSpPr/>
      </xdr:nvSpPr>
      <xdr:spPr>
        <a:xfrm>
          <a:off x="1079500" y="1304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135369</xdr:rowOff>
    </xdr:from>
    <xdr:ext cx="599010" cy="259045"/>
    <xdr:sp macro="" textlink="">
      <xdr:nvSpPr>
        <xdr:cNvPr id="202" name="テキスト ボックス 201"/>
        <xdr:cNvSpPr txBox="1"/>
      </xdr:nvSpPr>
      <xdr:spPr>
        <a:xfrm>
          <a:off x="830795" y="1282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84942</xdr:rowOff>
    </xdr:from>
    <xdr:to>
      <xdr:col>24</xdr:col>
      <xdr:colOff>63500</xdr:colOff>
      <xdr:row>97</xdr:row>
      <xdr:rowOff>90993</xdr:rowOff>
    </xdr:to>
    <xdr:cxnSp macro="">
      <xdr:nvCxnSpPr>
        <xdr:cNvPr id="231" name="直線コネクタ 230"/>
        <xdr:cNvCxnSpPr/>
      </xdr:nvCxnSpPr>
      <xdr:spPr>
        <a:xfrm>
          <a:off x="3797300" y="16715592"/>
          <a:ext cx="8382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84942</xdr:rowOff>
    </xdr:from>
    <xdr:to>
      <xdr:col>19</xdr:col>
      <xdr:colOff>177800</xdr:colOff>
      <xdr:row>97</xdr:row>
      <xdr:rowOff>89782</xdr:rowOff>
    </xdr:to>
    <xdr:cxnSp macro="">
      <xdr:nvCxnSpPr>
        <xdr:cNvPr id="234" name="直線コネクタ 233"/>
        <xdr:cNvCxnSpPr/>
      </xdr:nvCxnSpPr>
      <xdr:spPr>
        <a:xfrm flipV="1">
          <a:off x="2908300" y="16715592"/>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73848</xdr:rowOff>
    </xdr:from>
    <xdr:to>
      <xdr:col>15</xdr:col>
      <xdr:colOff>50800</xdr:colOff>
      <xdr:row>97</xdr:row>
      <xdr:rowOff>89782</xdr:rowOff>
    </xdr:to>
    <xdr:cxnSp macro="">
      <xdr:nvCxnSpPr>
        <xdr:cNvPr id="237" name="直線コネクタ 236"/>
        <xdr:cNvCxnSpPr/>
      </xdr:nvCxnSpPr>
      <xdr:spPr>
        <a:xfrm>
          <a:off x="2019300" y="16704498"/>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69512</xdr:rowOff>
    </xdr:from>
    <xdr:to>
      <xdr:col>10</xdr:col>
      <xdr:colOff>114300</xdr:colOff>
      <xdr:row>97</xdr:row>
      <xdr:rowOff>73848</xdr:rowOff>
    </xdr:to>
    <xdr:cxnSp macro="">
      <xdr:nvCxnSpPr>
        <xdr:cNvPr id="240" name="直線コネクタ 239"/>
        <xdr:cNvCxnSpPr/>
      </xdr:nvCxnSpPr>
      <xdr:spPr>
        <a:xfrm>
          <a:off x="1130300" y="16700162"/>
          <a:ext cx="889000" cy="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40193</xdr:rowOff>
    </xdr:from>
    <xdr:to>
      <xdr:col>24</xdr:col>
      <xdr:colOff>114300</xdr:colOff>
      <xdr:row>97</xdr:row>
      <xdr:rowOff>141793</xdr:rowOff>
    </xdr:to>
    <xdr:sp macro="" textlink="">
      <xdr:nvSpPr>
        <xdr:cNvPr id="250" name="楕円 249"/>
        <xdr:cNvSpPr/>
      </xdr:nvSpPr>
      <xdr:spPr>
        <a:xfrm>
          <a:off x="4584700" y="1667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18620</xdr:rowOff>
    </xdr:from>
    <xdr:ext cx="534377" cy="259045"/>
    <xdr:sp macro="" textlink="">
      <xdr:nvSpPr>
        <xdr:cNvPr id="251" name="衛生費該当値テキスト"/>
        <xdr:cNvSpPr txBox="1"/>
      </xdr:nvSpPr>
      <xdr:spPr>
        <a:xfrm>
          <a:off x="4686300" y="1664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34142</xdr:rowOff>
    </xdr:from>
    <xdr:to>
      <xdr:col>20</xdr:col>
      <xdr:colOff>38100</xdr:colOff>
      <xdr:row>97</xdr:row>
      <xdr:rowOff>135742</xdr:rowOff>
    </xdr:to>
    <xdr:sp macro="" textlink="">
      <xdr:nvSpPr>
        <xdr:cNvPr id="252" name="楕円 251"/>
        <xdr:cNvSpPr/>
      </xdr:nvSpPr>
      <xdr:spPr>
        <a:xfrm>
          <a:off x="3746500" y="166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126869</xdr:rowOff>
    </xdr:from>
    <xdr:ext cx="534377" cy="259045"/>
    <xdr:sp macro="" textlink="">
      <xdr:nvSpPr>
        <xdr:cNvPr id="253" name="テキスト ボックス 252"/>
        <xdr:cNvSpPr txBox="1"/>
      </xdr:nvSpPr>
      <xdr:spPr>
        <a:xfrm>
          <a:off x="3530111" y="167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38982</xdr:rowOff>
    </xdr:from>
    <xdr:to>
      <xdr:col>15</xdr:col>
      <xdr:colOff>101600</xdr:colOff>
      <xdr:row>97</xdr:row>
      <xdr:rowOff>140582</xdr:rowOff>
    </xdr:to>
    <xdr:sp macro="" textlink="">
      <xdr:nvSpPr>
        <xdr:cNvPr id="254" name="楕円 253"/>
        <xdr:cNvSpPr/>
      </xdr:nvSpPr>
      <xdr:spPr>
        <a:xfrm>
          <a:off x="2857500" y="166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131709</xdr:rowOff>
    </xdr:from>
    <xdr:ext cx="534377" cy="259045"/>
    <xdr:sp macro="" textlink="">
      <xdr:nvSpPr>
        <xdr:cNvPr id="255" name="テキスト ボックス 254"/>
        <xdr:cNvSpPr txBox="1"/>
      </xdr:nvSpPr>
      <xdr:spPr>
        <a:xfrm>
          <a:off x="2641111" y="167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23048</xdr:rowOff>
    </xdr:from>
    <xdr:to>
      <xdr:col>10</xdr:col>
      <xdr:colOff>165100</xdr:colOff>
      <xdr:row>97</xdr:row>
      <xdr:rowOff>124648</xdr:rowOff>
    </xdr:to>
    <xdr:sp macro="" textlink="">
      <xdr:nvSpPr>
        <xdr:cNvPr id="256" name="楕円 255"/>
        <xdr:cNvSpPr/>
      </xdr:nvSpPr>
      <xdr:spPr>
        <a:xfrm>
          <a:off x="1968500" y="166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115775</xdr:rowOff>
    </xdr:from>
    <xdr:ext cx="534377" cy="259045"/>
    <xdr:sp macro="" textlink="">
      <xdr:nvSpPr>
        <xdr:cNvPr id="257" name="テキスト ボックス 256"/>
        <xdr:cNvSpPr txBox="1"/>
      </xdr:nvSpPr>
      <xdr:spPr>
        <a:xfrm>
          <a:off x="1752111" y="1674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18712</xdr:rowOff>
    </xdr:from>
    <xdr:to>
      <xdr:col>6</xdr:col>
      <xdr:colOff>38100</xdr:colOff>
      <xdr:row>97</xdr:row>
      <xdr:rowOff>120312</xdr:rowOff>
    </xdr:to>
    <xdr:sp macro="" textlink="">
      <xdr:nvSpPr>
        <xdr:cNvPr id="258" name="楕円 257"/>
        <xdr:cNvSpPr/>
      </xdr:nvSpPr>
      <xdr:spPr>
        <a:xfrm>
          <a:off x="1079500" y="166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111439</xdr:rowOff>
    </xdr:from>
    <xdr:ext cx="534377" cy="259045"/>
    <xdr:sp macro="" textlink="">
      <xdr:nvSpPr>
        <xdr:cNvPr id="259" name="テキスト ボックス 258"/>
        <xdr:cNvSpPr txBox="1"/>
      </xdr:nvSpPr>
      <xdr:spPr>
        <a:xfrm>
          <a:off x="863111" y="1674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165826</xdr:rowOff>
    </xdr:from>
    <xdr:to>
      <xdr:col>55</xdr:col>
      <xdr:colOff>0</xdr:colOff>
      <xdr:row>38</xdr:row>
      <xdr:rowOff>171051</xdr:rowOff>
    </xdr:to>
    <xdr:cxnSp macro="">
      <xdr:nvCxnSpPr>
        <xdr:cNvPr id="290" name="直線コネクタ 289"/>
        <xdr:cNvCxnSpPr/>
      </xdr:nvCxnSpPr>
      <xdr:spPr>
        <a:xfrm>
          <a:off x="9639300" y="6680926"/>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165826</xdr:rowOff>
    </xdr:from>
    <xdr:to>
      <xdr:col>50</xdr:col>
      <xdr:colOff>114300</xdr:colOff>
      <xdr:row>38</xdr:row>
      <xdr:rowOff>168111</xdr:rowOff>
    </xdr:to>
    <xdr:cxnSp macro="">
      <xdr:nvCxnSpPr>
        <xdr:cNvPr id="293" name="直線コネクタ 292"/>
        <xdr:cNvCxnSpPr/>
      </xdr:nvCxnSpPr>
      <xdr:spPr>
        <a:xfrm flipV="1">
          <a:off x="8750300" y="668092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146231</xdr:rowOff>
    </xdr:from>
    <xdr:to>
      <xdr:col>45</xdr:col>
      <xdr:colOff>177800</xdr:colOff>
      <xdr:row>38</xdr:row>
      <xdr:rowOff>168111</xdr:rowOff>
    </xdr:to>
    <xdr:cxnSp macro="">
      <xdr:nvCxnSpPr>
        <xdr:cNvPr id="296" name="直線コネクタ 295"/>
        <xdr:cNvCxnSpPr/>
      </xdr:nvCxnSpPr>
      <xdr:spPr>
        <a:xfrm>
          <a:off x="7861300" y="6661331"/>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115207</xdr:rowOff>
    </xdr:from>
    <xdr:to>
      <xdr:col>41</xdr:col>
      <xdr:colOff>50800</xdr:colOff>
      <xdr:row>38</xdr:row>
      <xdr:rowOff>146231</xdr:rowOff>
    </xdr:to>
    <xdr:cxnSp macro="">
      <xdr:nvCxnSpPr>
        <xdr:cNvPr id="299" name="直線コネクタ 298"/>
        <xdr:cNvCxnSpPr/>
      </xdr:nvCxnSpPr>
      <xdr:spPr>
        <a:xfrm>
          <a:off x="6972300" y="6287407"/>
          <a:ext cx="889000" cy="3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120251</xdr:rowOff>
    </xdr:from>
    <xdr:to>
      <xdr:col>55</xdr:col>
      <xdr:colOff>50800</xdr:colOff>
      <xdr:row>39</xdr:row>
      <xdr:rowOff>50401</xdr:rowOff>
    </xdr:to>
    <xdr:sp macro="" textlink="">
      <xdr:nvSpPr>
        <xdr:cNvPr id="309" name="楕円 308"/>
        <xdr:cNvSpPr/>
      </xdr:nvSpPr>
      <xdr:spPr>
        <a:xfrm>
          <a:off x="104267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35178</xdr:rowOff>
    </xdr:from>
    <xdr:ext cx="378565" cy="259045"/>
    <xdr:sp macro="" textlink="">
      <xdr:nvSpPr>
        <xdr:cNvPr id="310" name="労働費該当値テキスト"/>
        <xdr:cNvSpPr txBox="1"/>
      </xdr:nvSpPr>
      <xdr:spPr>
        <a:xfrm>
          <a:off x="10528300" y="6550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115026</xdr:rowOff>
    </xdr:from>
    <xdr:to>
      <xdr:col>50</xdr:col>
      <xdr:colOff>165100</xdr:colOff>
      <xdr:row>39</xdr:row>
      <xdr:rowOff>45176</xdr:rowOff>
    </xdr:to>
    <xdr:sp macro="" textlink="">
      <xdr:nvSpPr>
        <xdr:cNvPr id="311" name="楕円 310"/>
        <xdr:cNvSpPr/>
      </xdr:nvSpPr>
      <xdr:spPr>
        <a:xfrm>
          <a:off x="9588500" y="66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36303</xdr:rowOff>
    </xdr:from>
    <xdr:ext cx="378565" cy="259045"/>
    <xdr:sp macro="" textlink="">
      <xdr:nvSpPr>
        <xdr:cNvPr id="312" name="テキスト ボックス 311"/>
        <xdr:cNvSpPr txBox="1"/>
      </xdr:nvSpPr>
      <xdr:spPr>
        <a:xfrm>
          <a:off x="9450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117311</xdr:rowOff>
    </xdr:from>
    <xdr:to>
      <xdr:col>46</xdr:col>
      <xdr:colOff>38100</xdr:colOff>
      <xdr:row>39</xdr:row>
      <xdr:rowOff>47461</xdr:rowOff>
    </xdr:to>
    <xdr:sp macro="" textlink="">
      <xdr:nvSpPr>
        <xdr:cNvPr id="313" name="楕円 312"/>
        <xdr:cNvSpPr/>
      </xdr:nvSpPr>
      <xdr:spPr>
        <a:xfrm>
          <a:off x="8699500" y="663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38588</xdr:rowOff>
    </xdr:from>
    <xdr:ext cx="378565" cy="259045"/>
    <xdr:sp macro="" textlink="">
      <xdr:nvSpPr>
        <xdr:cNvPr id="314" name="テキスト ボックス 313"/>
        <xdr:cNvSpPr txBox="1"/>
      </xdr:nvSpPr>
      <xdr:spPr>
        <a:xfrm>
          <a:off x="8561017" y="6725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95431</xdr:rowOff>
    </xdr:from>
    <xdr:to>
      <xdr:col>41</xdr:col>
      <xdr:colOff>101600</xdr:colOff>
      <xdr:row>39</xdr:row>
      <xdr:rowOff>25581</xdr:rowOff>
    </xdr:to>
    <xdr:sp macro="" textlink="">
      <xdr:nvSpPr>
        <xdr:cNvPr id="315" name="楕円 314"/>
        <xdr:cNvSpPr/>
      </xdr:nvSpPr>
      <xdr:spPr>
        <a:xfrm>
          <a:off x="7810500" y="66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16708</xdr:rowOff>
    </xdr:from>
    <xdr:ext cx="378565" cy="259045"/>
    <xdr:sp macro="" textlink="">
      <xdr:nvSpPr>
        <xdr:cNvPr id="316" name="テキスト ボックス 315"/>
        <xdr:cNvSpPr txBox="1"/>
      </xdr:nvSpPr>
      <xdr:spPr>
        <a:xfrm>
          <a:off x="7672017" y="6703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64407</xdr:rowOff>
    </xdr:from>
    <xdr:to>
      <xdr:col>36</xdr:col>
      <xdr:colOff>165100</xdr:colOff>
      <xdr:row>36</xdr:row>
      <xdr:rowOff>166007</xdr:rowOff>
    </xdr:to>
    <xdr:sp macro="" textlink="">
      <xdr:nvSpPr>
        <xdr:cNvPr id="317" name="楕円 316"/>
        <xdr:cNvSpPr/>
      </xdr:nvSpPr>
      <xdr:spPr>
        <a:xfrm>
          <a:off x="6921500" y="623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157134</xdr:rowOff>
    </xdr:from>
    <xdr:ext cx="469744" cy="259045"/>
    <xdr:sp macro="" textlink="">
      <xdr:nvSpPr>
        <xdr:cNvPr id="318" name="テキスト ボックス 317"/>
        <xdr:cNvSpPr txBox="1"/>
      </xdr:nvSpPr>
      <xdr:spPr>
        <a:xfrm>
          <a:off x="6737428" y="632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108861</xdr:rowOff>
    </xdr:from>
    <xdr:to>
      <xdr:col>55</xdr:col>
      <xdr:colOff>0</xdr:colOff>
      <xdr:row>58</xdr:row>
      <xdr:rowOff>119594</xdr:rowOff>
    </xdr:to>
    <xdr:cxnSp macro="">
      <xdr:nvCxnSpPr>
        <xdr:cNvPr id="349" name="直線コネクタ 348"/>
        <xdr:cNvCxnSpPr/>
      </xdr:nvCxnSpPr>
      <xdr:spPr>
        <a:xfrm flipV="1">
          <a:off x="9639300" y="10052961"/>
          <a:ext cx="8382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119594</xdr:rowOff>
    </xdr:from>
    <xdr:to>
      <xdr:col>50</xdr:col>
      <xdr:colOff>114300</xdr:colOff>
      <xdr:row>58</xdr:row>
      <xdr:rowOff>124384</xdr:rowOff>
    </xdr:to>
    <xdr:cxnSp macro="">
      <xdr:nvCxnSpPr>
        <xdr:cNvPr id="352" name="直線コネクタ 351"/>
        <xdr:cNvCxnSpPr/>
      </xdr:nvCxnSpPr>
      <xdr:spPr>
        <a:xfrm flipV="1">
          <a:off x="8750300" y="10063694"/>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124384</xdr:rowOff>
    </xdr:from>
    <xdr:to>
      <xdr:col>45</xdr:col>
      <xdr:colOff>177800</xdr:colOff>
      <xdr:row>58</xdr:row>
      <xdr:rowOff>128988</xdr:rowOff>
    </xdr:to>
    <xdr:cxnSp macro="">
      <xdr:nvCxnSpPr>
        <xdr:cNvPr id="355" name="直線コネクタ 354"/>
        <xdr:cNvCxnSpPr/>
      </xdr:nvCxnSpPr>
      <xdr:spPr>
        <a:xfrm flipV="1">
          <a:off x="7861300" y="10068484"/>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128988</xdr:rowOff>
    </xdr:from>
    <xdr:to>
      <xdr:col>41</xdr:col>
      <xdr:colOff>50800</xdr:colOff>
      <xdr:row>58</xdr:row>
      <xdr:rowOff>157379</xdr:rowOff>
    </xdr:to>
    <xdr:cxnSp macro="">
      <xdr:nvCxnSpPr>
        <xdr:cNvPr id="358" name="直線コネクタ 357"/>
        <xdr:cNvCxnSpPr/>
      </xdr:nvCxnSpPr>
      <xdr:spPr>
        <a:xfrm flipV="1">
          <a:off x="6972300" y="10073088"/>
          <a:ext cx="889000" cy="2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58061</xdr:rowOff>
    </xdr:from>
    <xdr:to>
      <xdr:col>55</xdr:col>
      <xdr:colOff>50800</xdr:colOff>
      <xdr:row>58</xdr:row>
      <xdr:rowOff>159661</xdr:rowOff>
    </xdr:to>
    <xdr:sp macro="" textlink="">
      <xdr:nvSpPr>
        <xdr:cNvPr id="368" name="楕円 367"/>
        <xdr:cNvSpPr/>
      </xdr:nvSpPr>
      <xdr:spPr>
        <a:xfrm>
          <a:off x="10426700" y="1000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144438</xdr:rowOff>
    </xdr:from>
    <xdr:ext cx="534377" cy="259045"/>
    <xdr:sp macro="" textlink="">
      <xdr:nvSpPr>
        <xdr:cNvPr id="369" name="農林水産業費該当値テキスト"/>
        <xdr:cNvSpPr txBox="1"/>
      </xdr:nvSpPr>
      <xdr:spPr>
        <a:xfrm>
          <a:off x="10528300" y="99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68794</xdr:rowOff>
    </xdr:from>
    <xdr:to>
      <xdr:col>50</xdr:col>
      <xdr:colOff>165100</xdr:colOff>
      <xdr:row>58</xdr:row>
      <xdr:rowOff>170394</xdr:rowOff>
    </xdr:to>
    <xdr:sp macro="" textlink="">
      <xdr:nvSpPr>
        <xdr:cNvPr id="370" name="楕円 369"/>
        <xdr:cNvSpPr/>
      </xdr:nvSpPr>
      <xdr:spPr>
        <a:xfrm>
          <a:off x="9588500" y="100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161521</xdr:rowOff>
    </xdr:from>
    <xdr:ext cx="534377" cy="259045"/>
    <xdr:sp macro="" textlink="">
      <xdr:nvSpPr>
        <xdr:cNvPr id="371" name="テキスト ボックス 370"/>
        <xdr:cNvSpPr txBox="1"/>
      </xdr:nvSpPr>
      <xdr:spPr>
        <a:xfrm>
          <a:off x="9372111" y="101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73584</xdr:rowOff>
    </xdr:from>
    <xdr:to>
      <xdr:col>46</xdr:col>
      <xdr:colOff>38100</xdr:colOff>
      <xdr:row>59</xdr:row>
      <xdr:rowOff>3734</xdr:rowOff>
    </xdr:to>
    <xdr:sp macro="" textlink="">
      <xdr:nvSpPr>
        <xdr:cNvPr id="372" name="楕円 371"/>
        <xdr:cNvSpPr/>
      </xdr:nvSpPr>
      <xdr:spPr>
        <a:xfrm>
          <a:off x="8699500" y="1001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166311</xdr:rowOff>
    </xdr:from>
    <xdr:ext cx="534377" cy="259045"/>
    <xdr:sp macro="" textlink="">
      <xdr:nvSpPr>
        <xdr:cNvPr id="373" name="テキスト ボックス 372"/>
        <xdr:cNvSpPr txBox="1"/>
      </xdr:nvSpPr>
      <xdr:spPr>
        <a:xfrm>
          <a:off x="8483111" y="1011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78188</xdr:rowOff>
    </xdr:from>
    <xdr:to>
      <xdr:col>41</xdr:col>
      <xdr:colOff>101600</xdr:colOff>
      <xdr:row>59</xdr:row>
      <xdr:rowOff>8338</xdr:rowOff>
    </xdr:to>
    <xdr:sp macro="" textlink="">
      <xdr:nvSpPr>
        <xdr:cNvPr id="374" name="楕円 373"/>
        <xdr:cNvSpPr/>
      </xdr:nvSpPr>
      <xdr:spPr>
        <a:xfrm>
          <a:off x="7810500" y="100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170915</xdr:rowOff>
    </xdr:from>
    <xdr:ext cx="534377" cy="259045"/>
    <xdr:sp macro="" textlink="">
      <xdr:nvSpPr>
        <xdr:cNvPr id="375" name="テキスト ボックス 374"/>
        <xdr:cNvSpPr txBox="1"/>
      </xdr:nvSpPr>
      <xdr:spPr>
        <a:xfrm>
          <a:off x="7594111" y="1011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106579</xdr:rowOff>
    </xdr:from>
    <xdr:to>
      <xdr:col>36</xdr:col>
      <xdr:colOff>165100</xdr:colOff>
      <xdr:row>59</xdr:row>
      <xdr:rowOff>36729</xdr:rowOff>
    </xdr:to>
    <xdr:sp macro="" textlink="">
      <xdr:nvSpPr>
        <xdr:cNvPr id="376" name="楕円 375"/>
        <xdr:cNvSpPr/>
      </xdr:nvSpPr>
      <xdr:spPr>
        <a:xfrm>
          <a:off x="6921500" y="100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27856</xdr:rowOff>
    </xdr:from>
    <xdr:ext cx="534377" cy="259045"/>
    <xdr:sp macro="" textlink="">
      <xdr:nvSpPr>
        <xdr:cNvPr id="377" name="テキスト ボックス 376"/>
        <xdr:cNvSpPr txBox="1"/>
      </xdr:nvSpPr>
      <xdr:spPr>
        <a:xfrm>
          <a:off x="6705111" y="101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126160</xdr:rowOff>
    </xdr:from>
    <xdr:to>
      <xdr:col>55</xdr:col>
      <xdr:colOff>0</xdr:colOff>
      <xdr:row>78</xdr:row>
      <xdr:rowOff>128758</xdr:rowOff>
    </xdr:to>
    <xdr:cxnSp macro="">
      <xdr:nvCxnSpPr>
        <xdr:cNvPr id="406" name="直線コネクタ 405"/>
        <xdr:cNvCxnSpPr/>
      </xdr:nvCxnSpPr>
      <xdr:spPr>
        <a:xfrm flipV="1">
          <a:off x="9639300" y="13499260"/>
          <a:ext cx="8382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120535</xdr:rowOff>
    </xdr:from>
    <xdr:to>
      <xdr:col>50</xdr:col>
      <xdr:colOff>114300</xdr:colOff>
      <xdr:row>78</xdr:row>
      <xdr:rowOff>128758</xdr:rowOff>
    </xdr:to>
    <xdr:cxnSp macro="">
      <xdr:nvCxnSpPr>
        <xdr:cNvPr id="409" name="直線コネクタ 408"/>
        <xdr:cNvCxnSpPr/>
      </xdr:nvCxnSpPr>
      <xdr:spPr>
        <a:xfrm>
          <a:off x="8750300" y="13493635"/>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120535</xdr:rowOff>
    </xdr:from>
    <xdr:to>
      <xdr:col>45</xdr:col>
      <xdr:colOff>177800</xdr:colOff>
      <xdr:row>78</xdr:row>
      <xdr:rowOff>135432</xdr:rowOff>
    </xdr:to>
    <xdr:cxnSp macro="">
      <xdr:nvCxnSpPr>
        <xdr:cNvPr id="412" name="直線コネクタ 411"/>
        <xdr:cNvCxnSpPr/>
      </xdr:nvCxnSpPr>
      <xdr:spPr>
        <a:xfrm flipV="1">
          <a:off x="7861300" y="13493635"/>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134107</xdr:rowOff>
    </xdr:from>
    <xdr:to>
      <xdr:col>41</xdr:col>
      <xdr:colOff>50800</xdr:colOff>
      <xdr:row>78</xdr:row>
      <xdr:rowOff>135432</xdr:rowOff>
    </xdr:to>
    <xdr:cxnSp macro="">
      <xdr:nvCxnSpPr>
        <xdr:cNvPr id="415" name="直線コネクタ 414"/>
        <xdr:cNvCxnSpPr/>
      </xdr:nvCxnSpPr>
      <xdr:spPr>
        <a:xfrm>
          <a:off x="6972300" y="13507207"/>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75360</xdr:rowOff>
    </xdr:from>
    <xdr:to>
      <xdr:col>55</xdr:col>
      <xdr:colOff>50800</xdr:colOff>
      <xdr:row>79</xdr:row>
      <xdr:rowOff>5510</xdr:rowOff>
    </xdr:to>
    <xdr:sp macro="" textlink="">
      <xdr:nvSpPr>
        <xdr:cNvPr id="425" name="楕円 424"/>
        <xdr:cNvSpPr/>
      </xdr:nvSpPr>
      <xdr:spPr>
        <a:xfrm>
          <a:off x="10426700" y="134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171379</xdr:rowOff>
    </xdr:from>
    <xdr:ext cx="534377" cy="259045"/>
    <xdr:sp macro="" textlink="">
      <xdr:nvSpPr>
        <xdr:cNvPr id="426" name="商工費該当値テキスト"/>
        <xdr:cNvSpPr txBox="1"/>
      </xdr:nvSpPr>
      <xdr:spPr>
        <a:xfrm>
          <a:off x="10528300" y="133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77958</xdr:rowOff>
    </xdr:from>
    <xdr:to>
      <xdr:col>50</xdr:col>
      <xdr:colOff>165100</xdr:colOff>
      <xdr:row>79</xdr:row>
      <xdr:rowOff>8108</xdr:rowOff>
    </xdr:to>
    <xdr:sp macro="" textlink="">
      <xdr:nvSpPr>
        <xdr:cNvPr id="427" name="楕円 426"/>
        <xdr:cNvSpPr/>
      </xdr:nvSpPr>
      <xdr:spPr>
        <a:xfrm>
          <a:off x="9588500" y="134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170685</xdr:rowOff>
    </xdr:from>
    <xdr:ext cx="534377" cy="259045"/>
    <xdr:sp macro="" textlink="">
      <xdr:nvSpPr>
        <xdr:cNvPr id="428" name="テキスト ボックス 427"/>
        <xdr:cNvSpPr txBox="1"/>
      </xdr:nvSpPr>
      <xdr:spPr>
        <a:xfrm>
          <a:off x="9372111" y="135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69735</xdr:rowOff>
    </xdr:from>
    <xdr:to>
      <xdr:col>46</xdr:col>
      <xdr:colOff>38100</xdr:colOff>
      <xdr:row>78</xdr:row>
      <xdr:rowOff>171335</xdr:rowOff>
    </xdr:to>
    <xdr:sp macro="" textlink="">
      <xdr:nvSpPr>
        <xdr:cNvPr id="429" name="楕円 428"/>
        <xdr:cNvSpPr/>
      </xdr:nvSpPr>
      <xdr:spPr>
        <a:xfrm>
          <a:off x="8699500" y="1344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162462</xdr:rowOff>
    </xdr:from>
    <xdr:ext cx="534377" cy="259045"/>
    <xdr:sp macro="" textlink="">
      <xdr:nvSpPr>
        <xdr:cNvPr id="430" name="テキスト ボックス 429"/>
        <xdr:cNvSpPr txBox="1"/>
      </xdr:nvSpPr>
      <xdr:spPr>
        <a:xfrm>
          <a:off x="8483111" y="135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84632</xdr:rowOff>
    </xdr:from>
    <xdr:to>
      <xdr:col>41</xdr:col>
      <xdr:colOff>101600</xdr:colOff>
      <xdr:row>79</xdr:row>
      <xdr:rowOff>14782</xdr:rowOff>
    </xdr:to>
    <xdr:sp macro="" textlink="">
      <xdr:nvSpPr>
        <xdr:cNvPr id="431" name="楕円 430"/>
        <xdr:cNvSpPr/>
      </xdr:nvSpPr>
      <xdr:spPr>
        <a:xfrm>
          <a:off x="78105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5909</xdr:rowOff>
    </xdr:from>
    <xdr:ext cx="534377" cy="259045"/>
    <xdr:sp macro="" textlink="">
      <xdr:nvSpPr>
        <xdr:cNvPr id="432" name="テキスト ボックス 431"/>
        <xdr:cNvSpPr txBox="1"/>
      </xdr:nvSpPr>
      <xdr:spPr>
        <a:xfrm>
          <a:off x="7594111" y="1355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83307</xdr:rowOff>
    </xdr:from>
    <xdr:to>
      <xdr:col>36</xdr:col>
      <xdr:colOff>165100</xdr:colOff>
      <xdr:row>79</xdr:row>
      <xdr:rowOff>13457</xdr:rowOff>
    </xdr:to>
    <xdr:sp macro="" textlink="">
      <xdr:nvSpPr>
        <xdr:cNvPr id="433" name="楕円 432"/>
        <xdr:cNvSpPr/>
      </xdr:nvSpPr>
      <xdr:spPr>
        <a:xfrm>
          <a:off x="6921500" y="134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4584</xdr:rowOff>
    </xdr:from>
    <xdr:ext cx="534377" cy="259045"/>
    <xdr:sp macro="" textlink="">
      <xdr:nvSpPr>
        <xdr:cNvPr id="434" name="テキスト ボックス 433"/>
        <xdr:cNvSpPr txBox="1"/>
      </xdr:nvSpPr>
      <xdr:spPr>
        <a:xfrm>
          <a:off x="6705111" y="135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59103</xdr:rowOff>
    </xdr:from>
    <xdr:to>
      <xdr:col>55</xdr:col>
      <xdr:colOff>0</xdr:colOff>
      <xdr:row>97</xdr:row>
      <xdr:rowOff>76309</xdr:rowOff>
    </xdr:to>
    <xdr:cxnSp macro="">
      <xdr:nvCxnSpPr>
        <xdr:cNvPr id="463" name="直線コネクタ 462"/>
        <xdr:cNvCxnSpPr/>
      </xdr:nvCxnSpPr>
      <xdr:spPr>
        <a:xfrm flipV="1">
          <a:off x="9639300" y="16689753"/>
          <a:ext cx="838200" cy="1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76309</xdr:rowOff>
    </xdr:from>
    <xdr:to>
      <xdr:col>50</xdr:col>
      <xdr:colOff>114300</xdr:colOff>
      <xdr:row>97</xdr:row>
      <xdr:rowOff>119165</xdr:rowOff>
    </xdr:to>
    <xdr:cxnSp macro="">
      <xdr:nvCxnSpPr>
        <xdr:cNvPr id="466" name="直線コネクタ 465"/>
        <xdr:cNvCxnSpPr/>
      </xdr:nvCxnSpPr>
      <xdr:spPr>
        <a:xfrm flipV="1">
          <a:off x="8750300" y="16706959"/>
          <a:ext cx="889000" cy="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51414</xdr:rowOff>
    </xdr:from>
    <xdr:to>
      <xdr:col>45</xdr:col>
      <xdr:colOff>177800</xdr:colOff>
      <xdr:row>97</xdr:row>
      <xdr:rowOff>119165</xdr:rowOff>
    </xdr:to>
    <xdr:cxnSp macro="">
      <xdr:nvCxnSpPr>
        <xdr:cNvPr id="469" name="直線コネクタ 468"/>
        <xdr:cNvCxnSpPr/>
      </xdr:nvCxnSpPr>
      <xdr:spPr>
        <a:xfrm>
          <a:off x="7861300" y="16682064"/>
          <a:ext cx="889000" cy="6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51414</xdr:rowOff>
    </xdr:from>
    <xdr:to>
      <xdr:col>41</xdr:col>
      <xdr:colOff>50800</xdr:colOff>
      <xdr:row>97</xdr:row>
      <xdr:rowOff>86314</xdr:rowOff>
    </xdr:to>
    <xdr:cxnSp macro="">
      <xdr:nvCxnSpPr>
        <xdr:cNvPr id="472" name="直線コネクタ 471"/>
        <xdr:cNvCxnSpPr/>
      </xdr:nvCxnSpPr>
      <xdr:spPr>
        <a:xfrm flipV="1">
          <a:off x="6972300" y="16682064"/>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164667</xdr:rowOff>
    </xdr:from>
    <xdr:ext cx="534377" cy="259045"/>
    <xdr:sp macro="" textlink="">
      <xdr:nvSpPr>
        <xdr:cNvPr id="476" name="テキスト ボックス 475"/>
        <xdr:cNvSpPr txBox="1"/>
      </xdr:nvSpPr>
      <xdr:spPr>
        <a:xfrm>
          <a:off x="6705111" y="1628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8303</xdr:rowOff>
    </xdr:from>
    <xdr:to>
      <xdr:col>55</xdr:col>
      <xdr:colOff>50800</xdr:colOff>
      <xdr:row>97</xdr:row>
      <xdr:rowOff>109903</xdr:rowOff>
    </xdr:to>
    <xdr:sp macro="" textlink="">
      <xdr:nvSpPr>
        <xdr:cNvPr id="482" name="楕円 481"/>
        <xdr:cNvSpPr/>
      </xdr:nvSpPr>
      <xdr:spPr>
        <a:xfrm>
          <a:off x="10426700" y="1663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158180</xdr:rowOff>
    </xdr:from>
    <xdr:ext cx="534377" cy="259045"/>
    <xdr:sp macro="" textlink="">
      <xdr:nvSpPr>
        <xdr:cNvPr id="483" name="土木費該当値テキスト"/>
        <xdr:cNvSpPr txBox="1"/>
      </xdr:nvSpPr>
      <xdr:spPr>
        <a:xfrm>
          <a:off x="10528300" y="1661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25509</xdr:rowOff>
    </xdr:from>
    <xdr:to>
      <xdr:col>50</xdr:col>
      <xdr:colOff>165100</xdr:colOff>
      <xdr:row>97</xdr:row>
      <xdr:rowOff>127109</xdr:rowOff>
    </xdr:to>
    <xdr:sp macro="" textlink="">
      <xdr:nvSpPr>
        <xdr:cNvPr id="484" name="楕円 483"/>
        <xdr:cNvSpPr/>
      </xdr:nvSpPr>
      <xdr:spPr>
        <a:xfrm>
          <a:off x="9588500" y="166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118236</xdr:rowOff>
    </xdr:from>
    <xdr:ext cx="534377" cy="259045"/>
    <xdr:sp macro="" textlink="">
      <xdr:nvSpPr>
        <xdr:cNvPr id="485" name="テキスト ボックス 484"/>
        <xdr:cNvSpPr txBox="1"/>
      </xdr:nvSpPr>
      <xdr:spPr>
        <a:xfrm>
          <a:off x="9372111" y="167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68365</xdr:rowOff>
    </xdr:from>
    <xdr:to>
      <xdr:col>46</xdr:col>
      <xdr:colOff>38100</xdr:colOff>
      <xdr:row>97</xdr:row>
      <xdr:rowOff>169965</xdr:rowOff>
    </xdr:to>
    <xdr:sp macro="" textlink="">
      <xdr:nvSpPr>
        <xdr:cNvPr id="486" name="楕円 485"/>
        <xdr:cNvSpPr/>
      </xdr:nvSpPr>
      <xdr:spPr>
        <a:xfrm>
          <a:off x="8699500" y="166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161092</xdr:rowOff>
    </xdr:from>
    <xdr:ext cx="534377" cy="259045"/>
    <xdr:sp macro="" textlink="">
      <xdr:nvSpPr>
        <xdr:cNvPr id="487" name="テキスト ボックス 486"/>
        <xdr:cNvSpPr txBox="1"/>
      </xdr:nvSpPr>
      <xdr:spPr>
        <a:xfrm>
          <a:off x="8483111" y="167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614</xdr:rowOff>
    </xdr:from>
    <xdr:to>
      <xdr:col>41</xdr:col>
      <xdr:colOff>101600</xdr:colOff>
      <xdr:row>97</xdr:row>
      <xdr:rowOff>102214</xdr:rowOff>
    </xdr:to>
    <xdr:sp macro="" textlink="">
      <xdr:nvSpPr>
        <xdr:cNvPr id="488" name="楕円 487"/>
        <xdr:cNvSpPr/>
      </xdr:nvSpPr>
      <xdr:spPr>
        <a:xfrm>
          <a:off x="7810500" y="166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93341</xdr:rowOff>
    </xdr:from>
    <xdr:ext cx="534377" cy="259045"/>
    <xdr:sp macro="" textlink="">
      <xdr:nvSpPr>
        <xdr:cNvPr id="489" name="テキスト ボックス 488"/>
        <xdr:cNvSpPr txBox="1"/>
      </xdr:nvSpPr>
      <xdr:spPr>
        <a:xfrm>
          <a:off x="7594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35514</xdr:rowOff>
    </xdr:from>
    <xdr:to>
      <xdr:col>36</xdr:col>
      <xdr:colOff>165100</xdr:colOff>
      <xdr:row>97</xdr:row>
      <xdr:rowOff>137114</xdr:rowOff>
    </xdr:to>
    <xdr:sp macro="" textlink="">
      <xdr:nvSpPr>
        <xdr:cNvPr id="490" name="楕円 489"/>
        <xdr:cNvSpPr/>
      </xdr:nvSpPr>
      <xdr:spPr>
        <a:xfrm>
          <a:off x="6921500" y="166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128241</xdr:rowOff>
    </xdr:from>
    <xdr:ext cx="534377" cy="259045"/>
    <xdr:sp macro="" textlink="">
      <xdr:nvSpPr>
        <xdr:cNvPr id="491" name="テキスト ボックス 490"/>
        <xdr:cNvSpPr txBox="1"/>
      </xdr:nvSpPr>
      <xdr:spPr>
        <a:xfrm>
          <a:off x="6705111" y="167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89081</xdr:rowOff>
    </xdr:from>
    <xdr:to>
      <xdr:col>85</xdr:col>
      <xdr:colOff>127000</xdr:colOff>
      <xdr:row>37</xdr:row>
      <xdr:rowOff>104937</xdr:rowOff>
    </xdr:to>
    <xdr:cxnSp macro="">
      <xdr:nvCxnSpPr>
        <xdr:cNvPr id="522" name="直線コネクタ 521"/>
        <xdr:cNvCxnSpPr/>
      </xdr:nvCxnSpPr>
      <xdr:spPr>
        <a:xfrm flipV="1">
          <a:off x="15481300" y="6432731"/>
          <a:ext cx="8382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95695</xdr:rowOff>
    </xdr:from>
    <xdr:to>
      <xdr:col>81</xdr:col>
      <xdr:colOff>50800</xdr:colOff>
      <xdr:row>37</xdr:row>
      <xdr:rowOff>104937</xdr:rowOff>
    </xdr:to>
    <xdr:cxnSp macro="">
      <xdr:nvCxnSpPr>
        <xdr:cNvPr id="525" name="直線コネクタ 524"/>
        <xdr:cNvCxnSpPr/>
      </xdr:nvCxnSpPr>
      <xdr:spPr>
        <a:xfrm>
          <a:off x="14592300" y="6439345"/>
          <a:ext cx="889000" cy="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24306</xdr:rowOff>
    </xdr:from>
    <xdr:to>
      <xdr:col>76</xdr:col>
      <xdr:colOff>114300</xdr:colOff>
      <xdr:row>37</xdr:row>
      <xdr:rowOff>95695</xdr:rowOff>
    </xdr:to>
    <xdr:cxnSp macro="">
      <xdr:nvCxnSpPr>
        <xdr:cNvPr id="528" name="直線コネクタ 527"/>
        <xdr:cNvCxnSpPr/>
      </xdr:nvCxnSpPr>
      <xdr:spPr>
        <a:xfrm>
          <a:off x="13703300" y="6367956"/>
          <a:ext cx="889000" cy="7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24306</xdr:rowOff>
    </xdr:from>
    <xdr:to>
      <xdr:col>71</xdr:col>
      <xdr:colOff>177800</xdr:colOff>
      <xdr:row>37</xdr:row>
      <xdr:rowOff>91531</xdr:rowOff>
    </xdr:to>
    <xdr:cxnSp macro="">
      <xdr:nvCxnSpPr>
        <xdr:cNvPr id="531" name="直線コネクタ 530"/>
        <xdr:cNvCxnSpPr/>
      </xdr:nvCxnSpPr>
      <xdr:spPr>
        <a:xfrm flipV="1">
          <a:off x="12814300" y="6367956"/>
          <a:ext cx="889000" cy="6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38281</xdr:rowOff>
    </xdr:from>
    <xdr:to>
      <xdr:col>85</xdr:col>
      <xdr:colOff>177800</xdr:colOff>
      <xdr:row>37</xdr:row>
      <xdr:rowOff>139881</xdr:rowOff>
    </xdr:to>
    <xdr:sp macro="" textlink="">
      <xdr:nvSpPr>
        <xdr:cNvPr id="541" name="楕円 540"/>
        <xdr:cNvSpPr/>
      </xdr:nvSpPr>
      <xdr:spPr>
        <a:xfrm>
          <a:off x="162687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16708</xdr:rowOff>
    </xdr:from>
    <xdr:ext cx="534377" cy="259045"/>
    <xdr:sp macro="" textlink="">
      <xdr:nvSpPr>
        <xdr:cNvPr id="542" name="消防費該当値テキスト"/>
        <xdr:cNvSpPr txBox="1"/>
      </xdr:nvSpPr>
      <xdr:spPr>
        <a:xfrm>
          <a:off x="16370300" y="63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54137</xdr:rowOff>
    </xdr:from>
    <xdr:to>
      <xdr:col>81</xdr:col>
      <xdr:colOff>101600</xdr:colOff>
      <xdr:row>37</xdr:row>
      <xdr:rowOff>155737</xdr:rowOff>
    </xdr:to>
    <xdr:sp macro="" textlink="">
      <xdr:nvSpPr>
        <xdr:cNvPr id="543" name="楕円 542"/>
        <xdr:cNvSpPr/>
      </xdr:nvSpPr>
      <xdr:spPr>
        <a:xfrm>
          <a:off x="15430500" y="639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146863</xdr:rowOff>
    </xdr:from>
    <xdr:ext cx="534377" cy="259045"/>
    <xdr:sp macro="" textlink="">
      <xdr:nvSpPr>
        <xdr:cNvPr id="544" name="テキスト ボックス 543"/>
        <xdr:cNvSpPr txBox="1"/>
      </xdr:nvSpPr>
      <xdr:spPr>
        <a:xfrm>
          <a:off x="15214111" y="649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44895</xdr:rowOff>
    </xdr:from>
    <xdr:to>
      <xdr:col>76</xdr:col>
      <xdr:colOff>165100</xdr:colOff>
      <xdr:row>37</xdr:row>
      <xdr:rowOff>146495</xdr:rowOff>
    </xdr:to>
    <xdr:sp macro="" textlink="">
      <xdr:nvSpPr>
        <xdr:cNvPr id="545" name="楕円 544"/>
        <xdr:cNvSpPr/>
      </xdr:nvSpPr>
      <xdr:spPr>
        <a:xfrm>
          <a:off x="14541500" y="63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137621</xdr:rowOff>
    </xdr:from>
    <xdr:ext cx="534377" cy="259045"/>
    <xdr:sp macro="" textlink="">
      <xdr:nvSpPr>
        <xdr:cNvPr id="546" name="テキスト ボックス 545"/>
        <xdr:cNvSpPr txBox="1"/>
      </xdr:nvSpPr>
      <xdr:spPr>
        <a:xfrm>
          <a:off x="14325111" y="64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144956</xdr:rowOff>
    </xdr:from>
    <xdr:to>
      <xdr:col>72</xdr:col>
      <xdr:colOff>38100</xdr:colOff>
      <xdr:row>37</xdr:row>
      <xdr:rowOff>75106</xdr:rowOff>
    </xdr:to>
    <xdr:sp macro="" textlink="">
      <xdr:nvSpPr>
        <xdr:cNvPr id="547" name="楕円 546"/>
        <xdr:cNvSpPr/>
      </xdr:nvSpPr>
      <xdr:spPr>
        <a:xfrm>
          <a:off x="13652500" y="63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91633</xdr:rowOff>
    </xdr:from>
    <xdr:ext cx="534377" cy="259045"/>
    <xdr:sp macro="" textlink="">
      <xdr:nvSpPr>
        <xdr:cNvPr id="548" name="テキスト ボックス 547"/>
        <xdr:cNvSpPr txBox="1"/>
      </xdr:nvSpPr>
      <xdr:spPr>
        <a:xfrm>
          <a:off x="13436111" y="609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40731</xdr:rowOff>
    </xdr:from>
    <xdr:to>
      <xdr:col>67</xdr:col>
      <xdr:colOff>101600</xdr:colOff>
      <xdr:row>37</xdr:row>
      <xdr:rowOff>142331</xdr:rowOff>
    </xdr:to>
    <xdr:sp macro="" textlink="">
      <xdr:nvSpPr>
        <xdr:cNvPr id="549" name="楕円 548"/>
        <xdr:cNvSpPr/>
      </xdr:nvSpPr>
      <xdr:spPr>
        <a:xfrm>
          <a:off x="12763500" y="638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133458</xdr:rowOff>
    </xdr:from>
    <xdr:ext cx="534377" cy="259045"/>
    <xdr:sp macro="" textlink="">
      <xdr:nvSpPr>
        <xdr:cNvPr id="550" name="テキスト ボックス 549"/>
        <xdr:cNvSpPr txBox="1"/>
      </xdr:nvSpPr>
      <xdr:spPr>
        <a:xfrm>
          <a:off x="12547111" y="647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112969</xdr:rowOff>
    </xdr:from>
    <xdr:to>
      <xdr:col>85</xdr:col>
      <xdr:colOff>127000</xdr:colOff>
      <xdr:row>57</xdr:row>
      <xdr:rowOff>135296</xdr:rowOff>
    </xdr:to>
    <xdr:cxnSp macro="">
      <xdr:nvCxnSpPr>
        <xdr:cNvPr id="579" name="直線コネクタ 578"/>
        <xdr:cNvCxnSpPr/>
      </xdr:nvCxnSpPr>
      <xdr:spPr>
        <a:xfrm flipV="1">
          <a:off x="15481300" y="9885619"/>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8110</xdr:rowOff>
    </xdr:from>
    <xdr:to>
      <xdr:col>81</xdr:col>
      <xdr:colOff>50800</xdr:colOff>
      <xdr:row>57</xdr:row>
      <xdr:rowOff>135296</xdr:rowOff>
    </xdr:to>
    <xdr:cxnSp macro="">
      <xdr:nvCxnSpPr>
        <xdr:cNvPr id="582" name="直線コネクタ 581"/>
        <xdr:cNvCxnSpPr/>
      </xdr:nvCxnSpPr>
      <xdr:spPr>
        <a:xfrm>
          <a:off x="14592300" y="9780760"/>
          <a:ext cx="889000" cy="1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8110</xdr:rowOff>
    </xdr:from>
    <xdr:to>
      <xdr:col>76</xdr:col>
      <xdr:colOff>114300</xdr:colOff>
      <xdr:row>57</xdr:row>
      <xdr:rowOff>123461</xdr:rowOff>
    </xdr:to>
    <xdr:cxnSp macro="">
      <xdr:nvCxnSpPr>
        <xdr:cNvPr id="585" name="直線コネクタ 584"/>
        <xdr:cNvCxnSpPr/>
      </xdr:nvCxnSpPr>
      <xdr:spPr>
        <a:xfrm flipV="1">
          <a:off x="13703300" y="9780760"/>
          <a:ext cx="8890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123461</xdr:rowOff>
    </xdr:from>
    <xdr:to>
      <xdr:col>71</xdr:col>
      <xdr:colOff>177800</xdr:colOff>
      <xdr:row>57</xdr:row>
      <xdr:rowOff>139319</xdr:rowOff>
    </xdr:to>
    <xdr:cxnSp macro="">
      <xdr:nvCxnSpPr>
        <xdr:cNvPr id="588" name="直線コネクタ 587"/>
        <xdr:cNvCxnSpPr/>
      </xdr:nvCxnSpPr>
      <xdr:spPr>
        <a:xfrm flipV="1">
          <a:off x="12814300" y="9896111"/>
          <a:ext cx="8890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62169</xdr:rowOff>
    </xdr:from>
    <xdr:to>
      <xdr:col>85</xdr:col>
      <xdr:colOff>177800</xdr:colOff>
      <xdr:row>57</xdr:row>
      <xdr:rowOff>163769</xdr:rowOff>
    </xdr:to>
    <xdr:sp macro="" textlink="">
      <xdr:nvSpPr>
        <xdr:cNvPr id="598" name="楕円 597"/>
        <xdr:cNvSpPr/>
      </xdr:nvSpPr>
      <xdr:spPr>
        <a:xfrm>
          <a:off x="16268700" y="9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148546</xdr:rowOff>
    </xdr:from>
    <xdr:ext cx="534377" cy="259045"/>
    <xdr:sp macro="" textlink="">
      <xdr:nvSpPr>
        <xdr:cNvPr id="599" name="教育費該当値テキスト"/>
        <xdr:cNvSpPr txBox="1"/>
      </xdr:nvSpPr>
      <xdr:spPr>
        <a:xfrm>
          <a:off x="16370300" y="974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84496</xdr:rowOff>
    </xdr:from>
    <xdr:to>
      <xdr:col>81</xdr:col>
      <xdr:colOff>101600</xdr:colOff>
      <xdr:row>58</xdr:row>
      <xdr:rowOff>14646</xdr:rowOff>
    </xdr:to>
    <xdr:sp macro="" textlink="">
      <xdr:nvSpPr>
        <xdr:cNvPr id="600" name="楕円 599"/>
        <xdr:cNvSpPr/>
      </xdr:nvSpPr>
      <xdr:spPr>
        <a:xfrm>
          <a:off x="15430500" y="9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5773</xdr:rowOff>
    </xdr:from>
    <xdr:ext cx="534377" cy="259045"/>
    <xdr:sp macro="" textlink="">
      <xdr:nvSpPr>
        <xdr:cNvPr id="601" name="テキスト ボックス 600"/>
        <xdr:cNvSpPr txBox="1"/>
      </xdr:nvSpPr>
      <xdr:spPr>
        <a:xfrm>
          <a:off x="15214111" y="99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128760</xdr:rowOff>
    </xdr:from>
    <xdr:to>
      <xdr:col>76</xdr:col>
      <xdr:colOff>165100</xdr:colOff>
      <xdr:row>57</xdr:row>
      <xdr:rowOff>58910</xdr:rowOff>
    </xdr:to>
    <xdr:sp macro="" textlink="">
      <xdr:nvSpPr>
        <xdr:cNvPr id="602" name="楕円 601"/>
        <xdr:cNvSpPr/>
      </xdr:nvSpPr>
      <xdr:spPr>
        <a:xfrm>
          <a:off x="14541500" y="97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50037</xdr:rowOff>
    </xdr:from>
    <xdr:ext cx="534377" cy="259045"/>
    <xdr:sp macro="" textlink="">
      <xdr:nvSpPr>
        <xdr:cNvPr id="603" name="テキスト ボックス 602"/>
        <xdr:cNvSpPr txBox="1"/>
      </xdr:nvSpPr>
      <xdr:spPr>
        <a:xfrm>
          <a:off x="14325111" y="98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72661</xdr:rowOff>
    </xdr:from>
    <xdr:to>
      <xdr:col>72</xdr:col>
      <xdr:colOff>38100</xdr:colOff>
      <xdr:row>58</xdr:row>
      <xdr:rowOff>2811</xdr:rowOff>
    </xdr:to>
    <xdr:sp macro="" textlink="">
      <xdr:nvSpPr>
        <xdr:cNvPr id="604" name="楕円 603"/>
        <xdr:cNvSpPr/>
      </xdr:nvSpPr>
      <xdr:spPr>
        <a:xfrm>
          <a:off x="13652500" y="98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165388</xdr:rowOff>
    </xdr:from>
    <xdr:ext cx="534377" cy="259045"/>
    <xdr:sp macro="" textlink="">
      <xdr:nvSpPr>
        <xdr:cNvPr id="605" name="テキスト ボックス 604"/>
        <xdr:cNvSpPr txBox="1"/>
      </xdr:nvSpPr>
      <xdr:spPr>
        <a:xfrm>
          <a:off x="13436111" y="99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88519</xdr:rowOff>
    </xdr:from>
    <xdr:to>
      <xdr:col>67</xdr:col>
      <xdr:colOff>101600</xdr:colOff>
      <xdr:row>58</xdr:row>
      <xdr:rowOff>18669</xdr:rowOff>
    </xdr:to>
    <xdr:sp macro="" textlink="">
      <xdr:nvSpPr>
        <xdr:cNvPr id="606" name="楕円 605"/>
        <xdr:cNvSpPr/>
      </xdr:nvSpPr>
      <xdr:spPr>
        <a:xfrm>
          <a:off x="12763500" y="98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9796</xdr:rowOff>
    </xdr:from>
    <xdr:ext cx="534377" cy="259045"/>
    <xdr:sp macro="" textlink="">
      <xdr:nvSpPr>
        <xdr:cNvPr id="607" name="テキスト ボックス 606"/>
        <xdr:cNvSpPr txBox="1"/>
      </xdr:nvSpPr>
      <xdr:spPr>
        <a:xfrm>
          <a:off x="12547111" y="99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41351</xdr:rowOff>
    </xdr:from>
    <xdr:to>
      <xdr:col>85</xdr:col>
      <xdr:colOff>127000</xdr:colOff>
      <xdr:row>79</xdr:row>
      <xdr:rowOff>42901</xdr:rowOff>
    </xdr:to>
    <xdr:cxnSp macro="">
      <xdr:nvCxnSpPr>
        <xdr:cNvPr id="636" name="直線コネクタ 635"/>
        <xdr:cNvCxnSpPr/>
      </xdr:nvCxnSpPr>
      <xdr:spPr>
        <a:xfrm>
          <a:off x="15481300" y="13585901"/>
          <a:ext cx="8382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36195</xdr:rowOff>
    </xdr:from>
    <xdr:to>
      <xdr:col>81</xdr:col>
      <xdr:colOff>50800</xdr:colOff>
      <xdr:row>79</xdr:row>
      <xdr:rowOff>41351</xdr:rowOff>
    </xdr:to>
    <xdr:cxnSp macro="">
      <xdr:nvCxnSpPr>
        <xdr:cNvPr id="639" name="直線コネクタ 638"/>
        <xdr:cNvCxnSpPr/>
      </xdr:nvCxnSpPr>
      <xdr:spPr>
        <a:xfrm>
          <a:off x="14592300" y="13580745"/>
          <a:ext cx="889000" cy="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168415</xdr:rowOff>
    </xdr:from>
    <xdr:to>
      <xdr:col>76</xdr:col>
      <xdr:colOff>114300</xdr:colOff>
      <xdr:row>79</xdr:row>
      <xdr:rowOff>36195</xdr:rowOff>
    </xdr:to>
    <xdr:cxnSp macro="">
      <xdr:nvCxnSpPr>
        <xdr:cNvPr id="642" name="直線コネクタ 641"/>
        <xdr:cNvCxnSpPr/>
      </xdr:nvCxnSpPr>
      <xdr:spPr>
        <a:xfrm>
          <a:off x="13703300" y="13541515"/>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168415</xdr:rowOff>
    </xdr:from>
    <xdr:to>
      <xdr:col>71</xdr:col>
      <xdr:colOff>177800</xdr:colOff>
      <xdr:row>79</xdr:row>
      <xdr:rowOff>18681</xdr:rowOff>
    </xdr:to>
    <xdr:cxnSp macro="">
      <xdr:nvCxnSpPr>
        <xdr:cNvPr id="645" name="直線コネクタ 644"/>
        <xdr:cNvCxnSpPr/>
      </xdr:nvCxnSpPr>
      <xdr:spPr>
        <a:xfrm flipV="1">
          <a:off x="12814300" y="1354151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163551</xdr:rowOff>
    </xdr:from>
    <xdr:to>
      <xdr:col>85</xdr:col>
      <xdr:colOff>177800</xdr:colOff>
      <xdr:row>79</xdr:row>
      <xdr:rowOff>93701</xdr:rowOff>
    </xdr:to>
    <xdr:sp macro="" textlink="">
      <xdr:nvSpPr>
        <xdr:cNvPr id="655" name="楕円 654"/>
        <xdr:cNvSpPr/>
      </xdr:nvSpPr>
      <xdr:spPr>
        <a:xfrm>
          <a:off x="16268700" y="135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78478</xdr:rowOff>
    </xdr:from>
    <xdr:ext cx="378565" cy="259045"/>
    <xdr:sp macro="" textlink="">
      <xdr:nvSpPr>
        <xdr:cNvPr id="656" name="災害復旧費該当値テキスト"/>
        <xdr:cNvSpPr txBox="1"/>
      </xdr:nvSpPr>
      <xdr:spPr>
        <a:xfrm>
          <a:off x="16370300" y="134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162001</xdr:rowOff>
    </xdr:from>
    <xdr:to>
      <xdr:col>81</xdr:col>
      <xdr:colOff>101600</xdr:colOff>
      <xdr:row>79</xdr:row>
      <xdr:rowOff>92151</xdr:rowOff>
    </xdr:to>
    <xdr:sp macro="" textlink="">
      <xdr:nvSpPr>
        <xdr:cNvPr id="657" name="楕円 656"/>
        <xdr:cNvSpPr/>
      </xdr:nvSpPr>
      <xdr:spPr>
        <a:xfrm>
          <a:off x="15430500" y="135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83278</xdr:rowOff>
    </xdr:from>
    <xdr:ext cx="378565" cy="259045"/>
    <xdr:sp macro="" textlink="">
      <xdr:nvSpPr>
        <xdr:cNvPr id="658" name="テキスト ボックス 657"/>
        <xdr:cNvSpPr txBox="1"/>
      </xdr:nvSpPr>
      <xdr:spPr>
        <a:xfrm>
          <a:off x="15292017" y="13627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156845</xdr:rowOff>
    </xdr:from>
    <xdr:to>
      <xdr:col>76</xdr:col>
      <xdr:colOff>165100</xdr:colOff>
      <xdr:row>79</xdr:row>
      <xdr:rowOff>86995</xdr:rowOff>
    </xdr:to>
    <xdr:sp macro="" textlink="">
      <xdr:nvSpPr>
        <xdr:cNvPr id="659" name="楕円 658"/>
        <xdr:cNvSpPr/>
      </xdr:nvSpPr>
      <xdr:spPr>
        <a:xfrm>
          <a:off x="14541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78122</xdr:rowOff>
    </xdr:from>
    <xdr:ext cx="378565" cy="259045"/>
    <xdr:sp macro="" textlink="">
      <xdr:nvSpPr>
        <xdr:cNvPr id="660" name="テキスト ボックス 659"/>
        <xdr:cNvSpPr txBox="1"/>
      </xdr:nvSpPr>
      <xdr:spPr>
        <a:xfrm>
          <a:off x="14403017" y="136226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117615</xdr:rowOff>
    </xdr:from>
    <xdr:to>
      <xdr:col>72</xdr:col>
      <xdr:colOff>38100</xdr:colOff>
      <xdr:row>79</xdr:row>
      <xdr:rowOff>47765</xdr:rowOff>
    </xdr:to>
    <xdr:sp macro="" textlink="">
      <xdr:nvSpPr>
        <xdr:cNvPr id="661" name="楕円 660"/>
        <xdr:cNvSpPr/>
      </xdr:nvSpPr>
      <xdr:spPr>
        <a:xfrm>
          <a:off x="13652500" y="134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38892</xdr:rowOff>
    </xdr:from>
    <xdr:ext cx="469744" cy="259045"/>
    <xdr:sp macro="" textlink="">
      <xdr:nvSpPr>
        <xdr:cNvPr id="662" name="テキスト ボックス 661"/>
        <xdr:cNvSpPr txBox="1"/>
      </xdr:nvSpPr>
      <xdr:spPr>
        <a:xfrm>
          <a:off x="13468428" y="1358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139331</xdr:rowOff>
    </xdr:from>
    <xdr:to>
      <xdr:col>67</xdr:col>
      <xdr:colOff>101600</xdr:colOff>
      <xdr:row>79</xdr:row>
      <xdr:rowOff>69481</xdr:rowOff>
    </xdr:to>
    <xdr:sp macro="" textlink="">
      <xdr:nvSpPr>
        <xdr:cNvPr id="663" name="楕円 662"/>
        <xdr:cNvSpPr/>
      </xdr:nvSpPr>
      <xdr:spPr>
        <a:xfrm>
          <a:off x="12763500" y="1351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60608</xdr:rowOff>
    </xdr:from>
    <xdr:ext cx="469744" cy="259045"/>
    <xdr:sp macro="" textlink="">
      <xdr:nvSpPr>
        <xdr:cNvPr id="664" name="テキスト ボックス 663"/>
        <xdr:cNvSpPr txBox="1"/>
      </xdr:nvSpPr>
      <xdr:spPr>
        <a:xfrm>
          <a:off x="12579428" y="1360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154822</xdr:rowOff>
    </xdr:from>
    <xdr:to>
      <xdr:col>85</xdr:col>
      <xdr:colOff>127000</xdr:colOff>
      <xdr:row>98</xdr:row>
      <xdr:rowOff>15258</xdr:rowOff>
    </xdr:to>
    <xdr:cxnSp macro="">
      <xdr:nvCxnSpPr>
        <xdr:cNvPr id="693" name="直線コネクタ 692"/>
        <xdr:cNvCxnSpPr/>
      </xdr:nvCxnSpPr>
      <xdr:spPr>
        <a:xfrm>
          <a:off x="15481300" y="16785472"/>
          <a:ext cx="838200" cy="3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148951</xdr:rowOff>
    </xdr:from>
    <xdr:to>
      <xdr:col>81</xdr:col>
      <xdr:colOff>50800</xdr:colOff>
      <xdr:row>97</xdr:row>
      <xdr:rowOff>154822</xdr:rowOff>
    </xdr:to>
    <xdr:cxnSp macro="">
      <xdr:nvCxnSpPr>
        <xdr:cNvPr id="696" name="直線コネクタ 695"/>
        <xdr:cNvCxnSpPr/>
      </xdr:nvCxnSpPr>
      <xdr:spPr>
        <a:xfrm>
          <a:off x="14592300" y="16779601"/>
          <a:ext cx="8890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147312</xdr:rowOff>
    </xdr:from>
    <xdr:to>
      <xdr:col>76</xdr:col>
      <xdr:colOff>114300</xdr:colOff>
      <xdr:row>97</xdr:row>
      <xdr:rowOff>148951</xdr:rowOff>
    </xdr:to>
    <xdr:cxnSp macro="">
      <xdr:nvCxnSpPr>
        <xdr:cNvPr id="699" name="直線コネクタ 698"/>
        <xdr:cNvCxnSpPr/>
      </xdr:nvCxnSpPr>
      <xdr:spPr>
        <a:xfrm>
          <a:off x="13703300" y="1677796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147312</xdr:rowOff>
    </xdr:from>
    <xdr:to>
      <xdr:col>71</xdr:col>
      <xdr:colOff>177800</xdr:colOff>
      <xdr:row>97</xdr:row>
      <xdr:rowOff>157893</xdr:rowOff>
    </xdr:to>
    <xdr:cxnSp macro="">
      <xdr:nvCxnSpPr>
        <xdr:cNvPr id="702" name="直線コネクタ 701"/>
        <xdr:cNvCxnSpPr/>
      </xdr:nvCxnSpPr>
      <xdr:spPr>
        <a:xfrm flipV="1">
          <a:off x="12814300" y="1677796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135908</xdr:rowOff>
    </xdr:from>
    <xdr:to>
      <xdr:col>85</xdr:col>
      <xdr:colOff>177800</xdr:colOff>
      <xdr:row>98</xdr:row>
      <xdr:rowOff>66058</xdr:rowOff>
    </xdr:to>
    <xdr:sp macro="" textlink="">
      <xdr:nvSpPr>
        <xdr:cNvPr id="712" name="楕円 711"/>
        <xdr:cNvSpPr/>
      </xdr:nvSpPr>
      <xdr:spPr>
        <a:xfrm>
          <a:off x="16268700" y="1676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50835</xdr:rowOff>
    </xdr:from>
    <xdr:ext cx="534377" cy="259045"/>
    <xdr:sp macro="" textlink="">
      <xdr:nvSpPr>
        <xdr:cNvPr id="713" name="公債費該当値テキスト"/>
        <xdr:cNvSpPr txBox="1"/>
      </xdr:nvSpPr>
      <xdr:spPr>
        <a:xfrm>
          <a:off x="16370300" y="166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104022</xdr:rowOff>
    </xdr:from>
    <xdr:to>
      <xdr:col>81</xdr:col>
      <xdr:colOff>101600</xdr:colOff>
      <xdr:row>98</xdr:row>
      <xdr:rowOff>34172</xdr:rowOff>
    </xdr:to>
    <xdr:sp macro="" textlink="">
      <xdr:nvSpPr>
        <xdr:cNvPr id="714" name="楕円 713"/>
        <xdr:cNvSpPr/>
      </xdr:nvSpPr>
      <xdr:spPr>
        <a:xfrm>
          <a:off x="15430500" y="167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25299</xdr:rowOff>
    </xdr:from>
    <xdr:ext cx="534377" cy="259045"/>
    <xdr:sp macro="" textlink="">
      <xdr:nvSpPr>
        <xdr:cNvPr id="715" name="テキスト ボックス 714"/>
        <xdr:cNvSpPr txBox="1"/>
      </xdr:nvSpPr>
      <xdr:spPr>
        <a:xfrm>
          <a:off x="15214111" y="168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98151</xdr:rowOff>
    </xdr:from>
    <xdr:to>
      <xdr:col>76</xdr:col>
      <xdr:colOff>165100</xdr:colOff>
      <xdr:row>98</xdr:row>
      <xdr:rowOff>28301</xdr:rowOff>
    </xdr:to>
    <xdr:sp macro="" textlink="">
      <xdr:nvSpPr>
        <xdr:cNvPr id="716" name="楕円 715"/>
        <xdr:cNvSpPr/>
      </xdr:nvSpPr>
      <xdr:spPr>
        <a:xfrm>
          <a:off x="14541500" y="167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19428</xdr:rowOff>
    </xdr:from>
    <xdr:ext cx="534377" cy="259045"/>
    <xdr:sp macro="" textlink="">
      <xdr:nvSpPr>
        <xdr:cNvPr id="717" name="テキスト ボックス 716"/>
        <xdr:cNvSpPr txBox="1"/>
      </xdr:nvSpPr>
      <xdr:spPr>
        <a:xfrm>
          <a:off x="14325111" y="168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96512</xdr:rowOff>
    </xdr:from>
    <xdr:to>
      <xdr:col>72</xdr:col>
      <xdr:colOff>38100</xdr:colOff>
      <xdr:row>98</xdr:row>
      <xdr:rowOff>26662</xdr:rowOff>
    </xdr:to>
    <xdr:sp macro="" textlink="">
      <xdr:nvSpPr>
        <xdr:cNvPr id="718" name="楕円 717"/>
        <xdr:cNvSpPr/>
      </xdr:nvSpPr>
      <xdr:spPr>
        <a:xfrm>
          <a:off x="13652500" y="167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17789</xdr:rowOff>
    </xdr:from>
    <xdr:ext cx="534377" cy="259045"/>
    <xdr:sp macro="" textlink="">
      <xdr:nvSpPr>
        <xdr:cNvPr id="719" name="テキスト ボックス 718"/>
        <xdr:cNvSpPr txBox="1"/>
      </xdr:nvSpPr>
      <xdr:spPr>
        <a:xfrm>
          <a:off x="13436111" y="168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107093</xdr:rowOff>
    </xdr:from>
    <xdr:to>
      <xdr:col>67</xdr:col>
      <xdr:colOff>101600</xdr:colOff>
      <xdr:row>98</xdr:row>
      <xdr:rowOff>37243</xdr:rowOff>
    </xdr:to>
    <xdr:sp macro="" textlink="">
      <xdr:nvSpPr>
        <xdr:cNvPr id="720" name="楕円 719"/>
        <xdr:cNvSpPr/>
      </xdr:nvSpPr>
      <xdr:spPr>
        <a:xfrm>
          <a:off x="12763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28370</xdr:rowOff>
    </xdr:from>
    <xdr:ext cx="534377" cy="259045"/>
    <xdr:sp macro="" textlink="">
      <xdr:nvSpPr>
        <xdr:cNvPr id="721" name="テキスト ボックス 720"/>
        <xdr:cNvSpPr txBox="1"/>
      </xdr:nvSpPr>
      <xdr:spPr>
        <a:xfrm>
          <a:off x="12547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類似団体との比較において、民生費以外の経費が下回っている。財政難による緊縮財政により各分野で市独自の政策を抑制しているためである。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民生費が類似団体平均を上回っているのは、補助事業に係る扶助費の支出が大きいためである。</a:t>
          </a:r>
        </a:p>
        <a:p>
          <a:r>
            <a:rPr kumimoji="1" lang="ja-JP" altLang="en-US" sz="1300">
              <a:latin typeface="ＭＳ Ｐゴシック" panose="020B0600070205080204" pitchFamily="50" charset="-128"/>
              <a:ea typeface="ＭＳ Ｐゴシック" panose="020B0600070205080204" pitchFamily="50" charset="-128"/>
            </a:rPr>
            <a:t>類似団体と開きが大きい議会費や総務費は行政コストの削減に努めた結果であるが、同じく開きが大きい農林水産業費や教育費は住民に充分な還元が出来ていないことを示している。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実質単年度収支も黒字を確保でき、財政調整基金も積み増しができている。平成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年度完了を目指し、小学校の適正配置事業を行うため、財政調整基金は取り崩す計画であるが、その他の大型事業は抑制し将来負担の軽減に努める。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病院事業会計の赤字が拡大しており、他会計については健全な状態を維持している。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病院事業会計の赤字の要因は医師不足である。特に平成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年度末で小児科常勤医が不在となり分娩の取り扱いが休止、小児科の入院受け入れもできなくなった影響が大きい。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地域包括ケア病棟を導入しており、急性期の対応のみならず回復期への対応にも注力している。今後も「地域医療構想」の方針に基づき、回復期リハビリテーション病棟の導入を目指すなど、医療需要に対応した経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共事業等債、一般単独事業債等の減により元利償還金が減っている。また、公営企業に要する経費の財源とする地方債の償還の財源に充てたと認められる繰入金が下水道事業会計分、病院事業会計分、観光施設事業特別会計分ともに減っている。今後も健全財政に向け着実に取り組んで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将来負担額は一般会計の地方債残高や公営企業債等繰入見込額が大半を占めている。</a:t>
          </a:r>
        </a:p>
        <a:p>
          <a:r>
            <a:rPr kumimoji="1" lang="ja-JP" altLang="en-US" sz="1400">
              <a:latin typeface="ＭＳ ゴシック" pitchFamily="49" charset="-128"/>
              <a:ea typeface="ＭＳ ゴシック" pitchFamily="49" charset="-128"/>
            </a:rPr>
            <a:t>　一般会計の地方債残高では毎年度多額に発行している臨時財政対策債の割合が増えてきており、平成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年度決算では</a:t>
          </a:r>
          <a:r>
            <a:rPr kumimoji="1" lang="en-US" altLang="ja-JP" sz="1400">
              <a:latin typeface="ＭＳ ゴシック" pitchFamily="49" charset="-128"/>
              <a:ea typeface="ＭＳ ゴシック" pitchFamily="49" charset="-128"/>
            </a:rPr>
            <a:t>5,815</a:t>
          </a:r>
          <a:r>
            <a:rPr kumimoji="1" lang="ja-JP" altLang="en-US" sz="1400">
              <a:latin typeface="ＭＳ ゴシック" pitchFamily="49" charset="-128"/>
              <a:ea typeface="ＭＳ ゴシック" pitchFamily="49" charset="-128"/>
            </a:rPr>
            <a:t>百万円で、起債残高の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割強を占めている。</a:t>
          </a:r>
        </a:p>
        <a:p>
          <a:r>
            <a:rPr kumimoji="1" lang="ja-JP" altLang="en-US" sz="1400">
              <a:latin typeface="ＭＳ ゴシック" pitchFamily="49" charset="-128"/>
              <a:ea typeface="ＭＳ ゴシック" pitchFamily="49" charset="-128"/>
            </a:rPr>
            <a:t>　公営企業会計では下水道事業会計が多額の起債残高を抱えており、平成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年度決算で</a:t>
          </a:r>
          <a:r>
            <a:rPr kumimoji="1" lang="en-US" altLang="ja-JP" sz="1400">
              <a:latin typeface="ＭＳ ゴシック" pitchFamily="49" charset="-128"/>
              <a:ea typeface="ＭＳ ゴシック" pitchFamily="49" charset="-128"/>
            </a:rPr>
            <a:t>6,664</a:t>
          </a:r>
          <a:r>
            <a:rPr kumimoji="1" lang="ja-JP" altLang="en-US" sz="1400">
              <a:latin typeface="ＭＳ ゴシック" pitchFamily="49" charset="-128"/>
              <a:ea typeface="ＭＳ ゴシック" pitchFamily="49" charset="-128"/>
            </a:rPr>
            <a:t>百万円となっている。</a:t>
          </a:r>
        </a:p>
        <a:p>
          <a:r>
            <a:rPr kumimoji="1" lang="ja-JP" altLang="en-US" sz="1400">
              <a:latin typeface="ＭＳ ゴシック" pitchFamily="49" charset="-128"/>
              <a:ea typeface="ＭＳ ゴシック" pitchFamily="49" charset="-128"/>
            </a:rPr>
            <a:t>　起債残高の減により将来負担比率は改善はしてきているものの依然として高く、今後も普通建設事業の抑制や繰上償還により数値の改善を図っていく。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青森県黒石市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財政調整基金が増えており、減債基金及び特定目的基金は横ばいである。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年度完了を目指し、小学校の適正配置事業を行うため、それに備え歳出を抑制し積み立てを行っている。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除雪対策費について、例年、過年度実績から平均をとって予算計上している。しかし、雪の降り方によっては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億の追加支出の可能性を常に孕んでいるため、最低限の基金は持っておく必要がある。小学校建設後は、その「最低限」に近づくため、他の歳出を抑制した財政運営に努める。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黒石市民文化会館運営基金：財政再建のため休止中の黒石市民文化会館が再開した際に、運営資金に充てるため積み立てている。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黒石市ちとせ住宅団地定住促進基金：ちとせ住宅団地を購入した市民に対し、住宅ローンの利子補給を行う財源にしている。その他にも住宅団地の環境改善に活用している。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黒石市図書館建設基金：図書館を所有していないため、将来整備する際の財源として市民から頂いた寄附金などを積み立てている。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石市農業振興基金：遊休農地の利活用、農地集約の促進、認定農業者、基幹農業者、農業後継者の育成、基幹作物の振興と新規作物導入による農業経営改善に支援するなど農業振興を図る経費の財源に充てるため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黒石市歴史的景観保存基金：伝統的建造物群保存地区の保存及び歴史的景観形成地区の景観形成を図るため積み立てている。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使途を指定した寄附金などを積み立てているが、目的に合致した歳出には積極的に活用しているため残高の増減はほぼない。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今後も目的に合致した歳出には積極的に活用し、徒に残高が増えることがないよう運営する。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年度完了を目指し、小学校の適正配置事業を行うため、現在は他の歳出を抑え積み増しを行っている。新設校建設と既存校舎の増設事業を合わせ、事業費は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3,001,940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千円、うち一般財源は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191,738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千円の支出を予定しており、一般財源は全額財政調整基金の取り崩しにより賄う予定である。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まったく余裕のない財政運営であるが、雪害・その他災害だけは切り抜けられるよう最低限の基金残高維持に努める。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地方債残高に対して、かなり低い割合の積み立てしかできていない。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満期一括返済の地方債はなく、地方債残高も減少しているため、今後とも慎重な財政運営に努めたい。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15670548</v>
      </c>
      <c r="BO4" s="403"/>
      <c r="BP4" s="403"/>
      <c r="BQ4" s="403"/>
      <c r="BR4" s="403"/>
      <c r="BS4" s="403"/>
      <c r="BT4" s="403"/>
      <c r="BU4" s="404"/>
      <c r="BV4" s="402">
        <v>16236581</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3.2</v>
      </c>
      <c r="CU4" s="584"/>
      <c r="CV4" s="584"/>
      <c r="CW4" s="584"/>
      <c r="CX4" s="584"/>
      <c r="CY4" s="584"/>
      <c r="CZ4" s="584"/>
      <c r="DA4" s="585"/>
      <c r="DB4" s="583">
        <v>2.9</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15369317</v>
      </c>
      <c r="BO5" s="408"/>
      <c r="BP5" s="408"/>
      <c r="BQ5" s="408"/>
      <c r="BR5" s="408"/>
      <c r="BS5" s="408"/>
      <c r="BT5" s="408"/>
      <c r="BU5" s="409"/>
      <c r="BV5" s="407">
        <v>15931054</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96.3</v>
      </c>
      <c r="CU5" s="378"/>
      <c r="CV5" s="378"/>
      <c r="CW5" s="378"/>
      <c r="CX5" s="378"/>
      <c r="CY5" s="378"/>
      <c r="CZ5" s="378"/>
      <c r="DA5" s="379"/>
      <c r="DB5" s="377">
        <v>98.5</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95</v>
      </c>
      <c r="AV6" s="465"/>
      <c r="AW6" s="465"/>
      <c r="AX6" s="465"/>
      <c r="AY6" s="387" t="s">
        <v>96</v>
      </c>
      <c r="AZ6" s="388"/>
      <c r="BA6" s="388"/>
      <c r="BB6" s="388"/>
      <c r="BC6" s="388"/>
      <c r="BD6" s="388"/>
      <c r="BE6" s="388"/>
      <c r="BF6" s="388"/>
      <c r="BG6" s="388"/>
      <c r="BH6" s="388"/>
      <c r="BI6" s="388"/>
      <c r="BJ6" s="388"/>
      <c r="BK6" s="388"/>
      <c r="BL6" s="388"/>
      <c r="BM6" s="389"/>
      <c r="BN6" s="407">
        <v>301231</v>
      </c>
      <c r="BO6" s="408"/>
      <c r="BP6" s="408"/>
      <c r="BQ6" s="408"/>
      <c r="BR6" s="408"/>
      <c r="BS6" s="408"/>
      <c r="BT6" s="408"/>
      <c r="BU6" s="409"/>
      <c r="BV6" s="407">
        <v>305527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100.8</v>
      </c>
      <c r="CU6" s="558"/>
      <c r="CV6" s="558"/>
      <c r="CW6" s="558"/>
      <c r="CX6" s="558"/>
      <c r="CY6" s="558"/>
      <c r="CZ6" s="558"/>
      <c r="DA6" s="559"/>
      <c r="DB6" s="557">
        <v>103</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95</v>
      </c>
      <c r="AV7" s="465"/>
      <c r="AW7" s="465"/>
      <c r="AX7" s="465"/>
      <c r="AY7" s="387" t="s">
        <v>99</v>
      </c>
      <c r="AZ7" s="388"/>
      <c r="BA7" s="388"/>
      <c r="BB7" s="388"/>
      <c r="BC7" s="388"/>
      <c r="BD7" s="388"/>
      <c r="BE7" s="388"/>
      <c r="BF7" s="388"/>
      <c r="BG7" s="388"/>
      <c r="BH7" s="388"/>
      <c r="BI7" s="388"/>
      <c r="BJ7" s="388"/>
      <c r="BK7" s="388"/>
      <c r="BL7" s="388"/>
      <c r="BM7" s="389"/>
      <c r="BN7" s="407">
        <v>13704</v>
      </c>
      <c r="BO7" s="408"/>
      <c r="BP7" s="408"/>
      <c r="BQ7" s="408"/>
      <c r="BR7" s="408"/>
      <c r="BS7" s="408"/>
      <c r="BT7" s="408"/>
      <c r="BU7" s="409"/>
      <c r="BV7" s="407">
        <v>42697</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8952812</v>
      </c>
      <c r="CU7" s="408"/>
      <c r="CV7" s="408"/>
      <c r="CW7" s="408"/>
      <c r="CX7" s="408"/>
      <c r="CY7" s="408"/>
      <c r="CZ7" s="408"/>
      <c r="DA7" s="409"/>
      <c r="DB7" s="407">
        <v>9048945</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287527</v>
      </c>
      <c r="BO8" s="408"/>
      <c r="BP8" s="408"/>
      <c r="BQ8" s="408"/>
      <c r="BR8" s="408"/>
      <c r="BS8" s="408"/>
      <c r="BT8" s="408"/>
      <c r="BU8" s="409"/>
      <c r="BV8" s="407">
        <v>262830</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0.35</v>
      </c>
      <c r="CU8" s="521"/>
      <c r="CV8" s="521"/>
      <c r="CW8" s="521"/>
      <c r="CX8" s="521"/>
      <c r="CY8" s="521"/>
      <c r="CZ8" s="521"/>
      <c r="DA8" s="522"/>
      <c r="DB8" s="520">
        <v>0.34</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34284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24697</v>
      </c>
      <c r="BO9" s="408"/>
      <c r="BP9" s="408"/>
      <c r="BQ9" s="408"/>
      <c r="BR9" s="408"/>
      <c r="BS9" s="408"/>
      <c r="BT9" s="408"/>
      <c r="BU9" s="409"/>
      <c r="BV9" s="407">
        <v>-202202</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16.5</v>
      </c>
      <c r="CU9" s="378"/>
      <c r="CV9" s="378"/>
      <c r="CW9" s="378"/>
      <c r="CX9" s="378"/>
      <c r="CY9" s="378"/>
      <c r="CZ9" s="378"/>
      <c r="DA9" s="379"/>
      <c r="DB9" s="377">
        <v>18.8</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36132</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87</v>
      </c>
      <c r="AV10" s="465"/>
      <c r="AW10" s="465"/>
      <c r="AX10" s="465"/>
      <c r="AY10" s="387" t="s">
        <v>113</v>
      </c>
      <c r="AZ10" s="388"/>
      <c r="BA10" s="388"/>
      <c r="BB10" s="388"/>
      <c r="BC10" s="388"/>
      <c r="BD10" s="388"/>
      <c r="BE10" s="388"/>
      <c r="BF10" s="388"/>
      <c r="BG10" s="388"/>
      <c r="BH10" s="388"/>
      <c r="BI10" s="388"/>
      <c r="BJ10" s="388"/>
      <c r="BK10" s="388"/>
      <c r="BL10" s="388"/>
      <c r="BM10" s="389"/>
      <c r="BN10" s="407">
        <v>130860</v>
      </c>
      <c r="BO10" s="408"/>
      <c r="BP10" s="408"/>
      <c r="BQ10" s="408"/>
      <c r="BR10" s="408"/>
      <c r="BS10" s="408"/>
      <c r="BT10" s="408"/>
      <c r="BU10" s="409"/>
      <c r="BV10" s="407">
        <v>233154</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118</v>
      </c>
      <c r="AV11" s="465"/>
      <c r="AW11" s="465"/>
      <c r="AX11" s="465"/>
      <c r="AY11" s="387" t="s">
        <v>119</v>
      </c>
      <c r="AZ11" s="388"/>
      <c r="BA11" s="388"/>
      <c r="BB11" s="388"/>
      <c r="BC11" s="388"/>
      <c r="BD11" s="388"/>
      <c r="BE11" s="388"/>
      <c r="BF11" s="388"/>
      <c r="BG11" s="388"/>
      <c r="BH11" s="388"/>
      <c r="BI11" s="388"/>
      <c r="BJ11" s="388"/>
      <c r="BK11" s="388"/>
      <c r="BL11" s="388"/>
      <c r="BM11" s="389"/>
      <c r="BN11" s="407">
        <v>1308</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34045</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33935</v>
      </c>
      <c r="S13" s="511"/>
      <c r="T13" s="511"/>
      <c r="U13" s="511"/>
      <c r="V13" s="512"/>
      <c r="W13" s="498" t="s">
        <v>132</v>
      </c>
      <c r="X13" s="420"/>
      <c r="Y13" s="420"/>
      <c r="Z13" s="420"/>
      <c r="AA13" s="420"/>
      <c r="AB13" s="421"/>
      <c r="AC13" s="383">
        <v>2780</v>
      </c>
      <c r="AD13" s="384"/>
      <c r="AE13" s="384"/>
      <c r="AF13" s="384"/>
      <c r="AG13" s="385"/>
      <c r="AH13" s="383">
        <v>2840</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156865</v>
      </c>
      <c r="BO13" s="408"/>
      <c r="BP13" s="408"/>
      <c r="BQ13" s="408"/>
      <c r="BR13" s="408"/>
      <c r="BS13" s="408"/>
      <c r="BT13" s="408"/>
      <c r="BU13" s="409"/>
      <c r="BV13" s="407">
        <v>30952</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20.100000000000001</v>
      </c>
      <c r="CU13" s="378"/>
      <c r="CV13" s="378"/>
      <c r="CW13" s="378"/>
      <c r="CX13" s="378"/>
      <c r="CY13" s="378"/>
      <c r="CZ13" s="378"/>
      <c r="DA13" s="379"/>
      <c r="DB13" s="377">
        <v>22</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34564</v>
      </c>
      <c r="S14" s="511"/>
      <c r="T14" s="511"/>
      <c r="U14" s="511"/>
      <c r="V14" s="512"/>
      <c r="W14" s="513"/>
      <c r="X14" s="423"/>
      <c r="Y14" s="423"/>
      <c r="Z14" s="423"/>
      <c r="AA14" s="423"/>
      <c r="AB14" s="424"/>
      <c r="AC14" s="503">
        <v>16.3</v>
      </c>
      <c r="AD14" s="504"/>
      <c r="AE14" s="504"/>
      <c r="AF14" s="504"/>
      <c r="AG14" s="505"/>
      <c r="AH14" s="503">
        <v>16.2</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104.1</v>
      </c>
      <c r="CU14" s="515"/>
      <c r="CV14" s="515"/>
      <c r="CW14" s="515"/>
      <c r="CX14" s="515"/>
      <c r="CY14" s="515"/>
      <c r="CZ14" s="515"/>
      <c r="DA14" s="516"/>
      <c r="DB14" s="514">
        <v>119.3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34491</v>
      </c>
      <c r="S15" s="511"/>
      <c r="T15" s="511"/>
      <c r="U15" s="511"/>
      <c r="V15" s="512"/>
      <c r="W15" s="498" t="s">
        <v>140</v>
      </c>
      <c r="X15" s="420"/>
      <c r="Y15" s="420"/>
      <c r="Z15" s="420"/>
      <c r="AA15" s="420"/>
      <c r="AB15" s="421"/>
      <c r="AC15" s="383">
        <v>4213</v>
      </c>
      <c r="AD15" s="384"/>
      <c r="AE15" s="384"/>
      <c r="AF15" s="384"/>
      <c r="AG15" s="385"/>
      <c r="AH15" s="383">
        <v>4246</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2791713</v>
      </c>
      <c r="BO15" s="403"/>
      <c r="BP15" s="403"/>
      <c r="BQ15" s="403"/>
      <c r="BR15" s="403"/>
      <c r="BS15" s="403"/>
      <c r="BT15" s="403"/>
      <c r="BU15" s="404"/>
      <c r="BV15" s="402">
        <v>2810183</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24.7</v>
      </c>
      <c r="AD16" s="504"/>
      <c r="AE16" s="504"/>
      <c r="AF16" s="504"/>
      <c r="AG16" s="505"/>
      <c r="AH16" s="503">
        <v>24.2</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7807793</v>
      </c>
      <c r="BO16" s="408"/>
      <c r="BP16" s="408"/>
      <c r="BQ16" s="408"/>
      <c r="BR16" s="408"/>
      <c r="BS16" s="408"/>
      <c r="BT16" s="408"/>
      <c r="BU16" s="409"/>
      <c r="BV16" s="407">
        <v>7931516</v>
      </c>
      <c r="BW16" s="408"/>
      <c r="BX16" s="408"/>
      <c r="BY16" s="408"/>
      <c r="BZ16" s="408"/>
      <c r="CA16" s="408"/>
      <c r="CB16" s="408"/>
      <c r="CC16" s="409"/>
      <c r="CD16" s="180"/>
      <c r="CE16" s="405" t="s">
        <v>146</v>
      </c>
      <c r="CF16" s="405"/>
      <c r="CG16" s="405"/>
      <c r="CH16" s="405"/>
      <c r="CI16" s="405"/>
      <c r="CJ16" s="405"/>
      <c r="CK16" s="405"/>
      <c r="CL16" s="405"/>
      <c r="CM16" s="405"/>
      <c r="CN16" s="405"/>
      <c r="CO16" s="405"/>
      <c r="CP16" s="405"/>
      <c r="CQ16" s="405"/>
      <c r="CR16" s="405"/>
      <c r="CS16" s="406"/>
      <c r="CT16" s="377">
        <v>12.4</v>
      </c>
      <c r="CU16" s="378"/>
      <c r="CV16" s="378"/>
      <c r="CW16" s="378"/>
      <c r="CX16" s="378"/>
      <c r="CY16" s="378"/>
      <c r="CZ16" s="378"/>
      <c r="DA16" s="379"/>
      <c r="DB16" s="377">
        <v>2.7</v>
      </c>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10066</v>
      </c>
      <c r="AD17" s="384"/>
      <c r="AE17" s="384"/>
      <c r="AF17" s="384"/>
      <c r="AG17" s="385"/>
      <c r="AH17" s="383">
        <v>10486</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3511622</v>
      </c>
      <c r="BO17" s="408"/>
      <c r="BP17" s="408"/>
      <c r="BQ17" s="408"/>
      <c r="BR17" s="408"/>
      <c r="BS17" s="408"/>
      <c r="BT17" s="408"/>
      <c r="BU17" s="409"/>
      <c r="BV17" s="407">
        <v>3524879</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217.05</v>
      </c>
      <c r="M18" s="472"/>
      <c r="N18" s="472"/>
      <c r="O18" s="472"/>
      <c r="P18" s="472"/>
      <c r="Q18" s="472"/>
      <c r="R18" s="473"/>
      <c r="S18" s="473"/>
      <c r="T18" s="473"/>
      <c r="U18" s="473"/>
      <c r="V18" s="474"/>
      <c r="W18" s="488"/>
      <c r="X18" s="489"/>
      <c r="Y18" s="489"/>
      <c r="Z18" s="489"/>
      <c r="AA18" s="489"/>
      <c r="AB18" s="499"/>
      <c r="AC18" s="371">
        <v>59</v>
      </c>
      <c r="AD18" s="372"/>
      <c r="AE18" s="372"/>
      <c r="AF18" s="372"/>
      <c r="AG18" s="475"/>
      <c r="AH18" s="371">
        <v>59.7</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8908208</v>
      </c>
      <c r="BO18" s="408"/>
      <c r="BP18" s="408"/>
      <c r="BQ18" s="408"/>
      <c r="BR18" s="408"/>
      <c r="BS18" s="408"/>
      <c r="BT18" s="408"/>
      <c r="BU18" s="409"/>
      <c r="BV18" s="407">
        <v>9103420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158</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10794008</v>
      </c>
      <c r="BO19" s="408"/>
      <c r="BP19" s="408"/>
      <c r="BQ19" s="408"/>
      <c r="BR19" s="408"/>
      <c r="BS19" s="408"/>
      <c r="BT19" s="408"/>
      <c r="BU19" s="409"/>
      <c r="BV19" s="407">
        <v>11109334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11770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12799942</v>
      </c>
      <c r="BO23" s="408"/>
      <c r="BP23" s="408"/>
      <c r="BQ23" s="408"/>
      <c r="BR23" s="408"/>
      <c r="BS23" s="408"/>
      <c r="BT23" s="408"/>
      <c r="BU23" s="409"/>
      <c r="BV23" s="407">
        <v>13722177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5950</v>
      </c>
      <c r="R24" s="384"/>
      <c r="S24" s="384"/>
      <c r="T24" s="384"/>
      <c r="U24" s="384"/>
      <c r="V24" s="385"/>
      <c r="W24" s="449"/>
      <c r="X24" s="440"/>
      <c r="Y24" s="441"/>
      <c r="Z24" s="380" t="s">
        <v>165</v>
      </c>
      <c r="AA24" s="381"/>
      <c r="AB24" s="381"/>
      <c r="AC24" s="381"/>
      <c r="AD24" s="381"/>
      <c r="AE24" s="381"/>
      <c r="AF24" s="381"/>
      <c r="AG24" s="382"/>
      <c r="AH24" s="383">
        <v>246</v>
      </c>
      <c r="AI24" s="384"/>
      <c r="AJ24" s="384"/>
      <c r="AK24" s="384"/>
      <c r="AL24" s="385"/>
      <c r="AM24" s="383">
        <v>695688</v>
      </c>
      <c r="AN24" s="384"/>
      <c r="AO24" s="384"/>
      <c r="AP24" s="384"/>
      <c r="AQ24" s="384"/>
      <c r="AR24" s="385"/>
      <c r="AS24" s="383">
        <v>2828</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9256787</v>
      </c>
      <c r="BO24" s="408"/>
      <c r="BP24" s="408"/>
      <c r="BQ24" s="408"/>
      <c r="BR24" s="408"/>
      <c r="BS24" s="408"/>
      <c r="BT24" s="408"/>
      <c r="BU24" s="409"/>
      <c r="BV24" s="407">
        <v>9505656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1</v>
      </c>
      <c r="M25" s="384"/>
      <c r="N25" s="384"/>
      <c r="O25" s="384"/>
      <c r="P25" s="385"/>
      <c r="Q25" s="383">
        <v>4830</v>
      </c>
      <c r="R25" s="384"/>
      <c r="S25" s="384"/>
      <c r="T25" s="384"/>
      <c r="U25" s="384"/>
      <c r="V25" s="385"/>
      <c r="W25" s="449"/>
      <c r="X25" s="440"/>
      <c r="Y25" s="441"/>
      <c r="Z25" s="380" t="s">
        <v>168</v>
      </c>
      <c r="AA25" s="381"/>
      <c r="AB25" s="381"/>
      <c r="AC25" s="381"/>
      <c r="AD25" s="381"/>
      <c r="AE25" s="381"/>
      <c r="AF25" s="381"/>
      <c r="AG25" s="382"/>
      <c r="AH25" s="383" t="s">
        <v>169</v>
      </c>
      <c r="AI25" s="384"/>
      <c r="AJ25" s="384"/>
      <c r="AK25" s="384"/>
      <c r="AL25" s="385"/>
      <c r="AM25" s="383" t="s">
        <v>130</v>
      </c>
      <c r="AN25" s="384"/>
      <c r="AO25" s="384"/>
      <c r="AP25" s="384"/>
      <c r="AQ25" s="384"/>
      <c r="AR25" s="385"/>
      <c r="AS25" s="383" t="s">
        <v>121</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549668</v>
      </c>
      <c r="BO25" s="403"/>
      <c r="BP25" s="403"/>
      <c r="BQ25" s="403"/>
      <c r="BR25" s="403"/>
      <c r="BS25" s="403"/>
      <c r="BT25" s="403"/>
      <c r="BU25" s="404"/>
      <c r="BV25" s="402">
        <v>686156</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4088</v>
      </c>
      <c r="R26" s="384"/>
      <c r="S26" s="384"/>
      <c r="T26" s="384"/>
      <c r="U26" s="384"/>
      <c r="V26" s="385"/>
      <c r="W26" s="449"/>
      <c r="X26" s="440"/>
      <c r="Y26" s="441"/>
      <c r="Z26" s="380" t="s">
        <v>172</v>
      </c>
      <c r="AA26" s="462"/>
      <c r="AB26" s="462"/>
      <c r="AC26" s="462"/>
      <c r="AD26" s="462"/>
      <c r="AE26" s="462"/>
      <c r="AF26" s="462"/>
      <c r="AG26" s="463"/>
      <c r="AH26" s="383">
        <v>15</v>
      </c>
      <c r="AI26" s="384"/>
      <c r="AJ26" s="384"/>
      <c r="AK26" s="384"/>
      <c r="AL26" s="385"/>
      <c r="AM26" s="383">
        <v>45780</v>
      </c>
      <c r="AN26" s="384"/>
      <c r="AO26" s="384"/>
      <c r="AP26" s="384"/>
      <c r="AQ26" s="384"/>
      <c r="AR26" s="385"/>
      <c r="AS26" s="383">
        <v>3052</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169</v>
      </c>
      <c r="BO26" s="408"/>
      <c r="BP26" s="408"/>
      <c r="BQ26" s="408"/>
      <c r="BR26" s="408"/>
      <c r="BS26" s="408"/>
      <c r="BT26" s="408"/>
      <c r="BU26" s="409"/>
      <c r="BV26" s="407" t="s">
        <v>169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3809</v>
      </c>
      <c r="R27" s="384"/>
      <c r="S27" s="384"/>
      <c r="T27" s="384"/>
      <c r="U27" s="384"/>
      <c r="V27" s="385"/>
      <c r="W27" s="449"/>
      <c r="X27" s="440"/>
      <c r="Y27" s="441"/>
      <c r="Z27" s="380" t="s">
        <v>175</v>
      </c>
      <c r="AA27" s="381"/>
      <c r="AB27" s="381"/>
      <c r="AC27" s="381"/>
      <c r="AD27" s="381"/>
      <c r="AE27" s="381"/>
      <c r="AF27" s="381"/>
      <c r="AG27" s="382"/>
      <c r="AH27" s="383">
        <v>5</v>
      </c>
      <c r="AI27" s="384"/>
      <c r="AJ27" s="384"/>
      <c r="AK27" s="384"/>
      <c r="AL27" s="385"/>
      <c r="AM27" s="383">
        <v>21775</v>
      </c>
      <c r="AN27" s="384"/>
      <c r="AO27" s="384"/>
      <c r="AP27" s="384"/>
      <c r="AQ27" s="384"/>
      <c r="AR27" s="385"/>
      <c r="AS27" s="383">
        <v>4355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2141</v>
      </c>
      <c r="BO27" s="411"/>
      <c r="BP27" s="411"/>
      <c r="BQ27" s="411"/>
      <c r="BR27" s="411"/>
      <c r="BS27" s="411"/>
      <c r="BT27" s="411"/>
      <c r="BU27" s="412"/>
      <c r="BV27" s="410">
        <v>2140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3514</v>
      </c>
      <c r="R28" s="384"/>
      <c r="S28" s="384"/>
      <c r="T28" s="384"/>
      <c r="U28" s="384"/>
      <c r="V28" s="385"/>
      <c r="W28" s="449"/>
      <c r="X28" s="440"/>
      <c r="Y28" s="441"/>
      <c r="Z28" s="380" t="s">
        <v>178</v>
      </c>
      <c r="AA28" s="381"/>
      <c r="AB28" s="381"/>
      <c r="AC28" s="381"/>
      <c r="AD28" s="381"/>
      <c r="AE28" s="381"/>
      <c r="AF28" s="381"/>
      <c r="AG28" s="382"/>
      <c r="AH28" s="383" t="s">
        <v>169</v>
      </c>
      <c r="AI28" s="384"/>
      <c r="AJ28" s="384"/>
      <c r="AK28" s="384"/>
      <c r="AL28" s="385"/>
      <c r="AM28" s="383" t="s">
        <v>169</v>
      </c>
      <c r="AN28" s="384"/>
      <c r="AO28" s="384"/>
      <c r="AP28" s="384"/>
      <c r="AQ28" s="384"/>
      <c r="AR28" s="385"/>
      <c r="AS28" s="383" t="s">
        <v>130</v>
      </c>
      <c r="AT28" s="384"/>
      <c r="AU28" s="384"/>
      <c r="AV28" s="384"/>
      <c r="AW28" s="384"/>
      <c r="AX28" s="386"/>
      <c r="AY28" s="390" t="s">
        <v>179</v>
      </c>
      <c r="AZ28" s="391"/>
      <c r="BA28" s="391"/>
      <c r="BB28" s="392"/>
      <c r="BC28" s="399" t="s">
        <v>41</v>
      </c>
      <c r="BD28" s="400"/>
      <c r="BE28" s="400"/>
      <c r="BF28" s="400"/>
      <c r="BG28" s="400"/>
      <c r="BH28" s="400"/>
      <c r="BI28" s="400"/>
      <c r="BJ28" s="400"/>
      <c r="BK28" s="400"/>
      <c r="BL28" s="400"/>
      <c r="BM28" s="401"/>
      <c r="BN28" s="402">
        <v>955585</v>
      </c>
      <c r="BO28" s="403"/>
      <c r="BP28" s="403"/>
      <c r="BQ28" s="403"/>
      <c r="BR28" s="403"/>
      <c r="BS28" s="403"/>
      <c r="BT28" s="403"/>
      <c r="BU28" s="404"/>
      <c r="BV28" s="402">
        <v>824725</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14</v>
      </c>
      <c r="M29" s="384"/>
      <c r="N29" s="384"/>
      <c r="O29" s="384"/>
      <c r="P29" s="385"/>
      <c r="Q29" s="383">
        <v>3174</v>
      </c>
      <c r="R29" s="384"/>
      <c r="S29" s="384"/>
      <c r="T29" s="384"/>
      <c r="U29" s="384"/>
      <c r="V29" s="385"/>
      <c r="W29" s="450"/>
      <c r="X29" s="451"/>
      <c r="Y29" s="452"/>
      <c r="Z29" s="380" t="s">
        <v>181</v>
      </c>
      <c r="AA29" s="381"/>
      <c r="AB29" s="381"/>
      <c r="AC29" s="381"/>
      <c r="AD29" s="381"/>
      <c r="AE29" s="381"/>
      <c r="AF29" s="381"/>
      <c r="AG29" s="382"/>
      <c r="AH29" s="383">
        <v>251</v>
      </c>
      <c r="AI29" s="384"/>
      <c r="AJ29" s="384"/>
      <c r="AK29" s="384"/>
      <c r="AL29" s="385"/>
      <c r="AM29" s="383">
        <v>717463</v>
      </c>
      <c r="AN29" s="384"/>
      <c r="AO29" s="384"/>
      <c r="AP29" s="384"/>
      <c r="AQ29" s="384"/>
      <c r="AR29" s="385"/>
      <c r="AS29" s="383">
        <v>2858</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6836</v>
      </c>
      <c r="BO29" s="408"/>
      <c r="BP29" s="408"/>
      <c r="BQ29" s="408"/>
      <c r="BR29" s="408"/>
      <c r="BS29" s="408"/>
      <c r="BT29" s="408"/>
      <c r="BU29" s="409"/>
      <c r="BV29" s="407">
        <v>6836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89.4</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162013</v>
      </c>
      <c r="BO30" s="411"/>
      <c r="BP30" s="411"/>
      <c r="BQ30" s="411"/>
      <c r="BR30" s="411"/>
      <c r="BS30" s="411"/>
      <c r="BT30" s="411"/>
      <c r="BU30" s="412"/>
      <c r="BV30" s="410">
        <v>155547</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191</v>
      </c>
      <c r="X33" s="369"/>
      <c r="Y33" s="369"/>
      <c r="Z33" s="369"/>
      <c r="AA33" s="369"/>
      <c r="AB33" s="369"/>
      <c r="AC33" s="369"/>
      <c r="AD33" s="369"/>
      <c r="AE33" s="369"/>
      <c r="AF33" s="369"/>
      <c r="AG33" s="369"/>
      <c r="AH33" s="369"/>
      <c r="AI33" s="369"/>
      <c r="AJ33" s="369"/>
      <c r="AK33" s="369"/>
      <c r="AL33" s="195"/>
      <c r="AM33" s="370" t="s">
        <v>192</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192</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簡易水道特別会計</v>
      </c>
      <c r="BH34" s="365"/>
      <c r="BI34" s="365"/>
      <c r="BJ34" s="365"/>
      <c r="BK34" s="365"/>
      <c r="BL34" s="365"/>
      <c r="BM34" s="365"/>
      <c r="BN34" s="365"/>
      <c r="BO34" s="365"/>
      <c r="BP34" s="365"/>
      <c r="BQ34" s="365"/>
      <c r="BR34" s="365"/>
      <c r="BS34" s="365"/>
      <c r="BT34" s="365"/>
      <c r="BU34" s="365"/>
      <c r="BV34" s="193"/>
      <c r="BW34" s="366">
        <f>IF(BY34="","",MAX(C34:D43,U34:V43,AM34:AN43,BE34:BF43)+1)</f>
        <v>13</v>
      </c>
      <c r="BX34" s="366"/>
      <c r="BY34" s="365" t="str">
        <f>IF('各会計、関係団体の財政状況及び健全化判断比率'!B68="","",'各会計、関係団体の財政状況及び健全化判断比率'!B68)</f>
        <v>黒石地区清掃施設組合</v>
      </c>
      <c r="BZ34" s="365"/>
      <c r="CA34" s="365"/>
      <c r="CB34" s="365"/>
      <c r="CC34" s="365"/>
      <c r="CD34" s="365"/>
      <c r="CE34" s="365"/>
      <c r="CF34" s="365"/>
      <c r="CG34" s="365"/>
      <c r="CH34" s="365"/>
      <c r="CI34" s="365"/>
      <c r="CJ34" s="365"/>
      <c r="CK34" s="365"/>
      <c r="CL34" s="365"/>
      <c r="CM34" s="365"/>
      <c r="CN34" s="193"/>
      <c r="CO34" s="366">
        <f>IF(CQ34="","",MAX(C34:D43,U34:V43,AM34:AN43,BE34:BF43,BW34:BX43)+1)</f>
        <v>23</v>
      </c>
      <c r="CP34" s="366"/>
      <c r="CQ34" s="365" t="str">
        <f>IF('各会計、関係団体の財政状況及び健全化判断比率'!BS7="","",'各会計、関係団体の財政状況及び健全化判断比率'!BS7)</f>
        <v>㈶黒石市観光開発公社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姥懐霊園墓地特別会計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f t="shared" ref="AM35:AM43" si="0">IF(AO35="","",AM34+1)</f>
        <v>8</v>
      </c>
      <c r="AN35" s="366"/>
      <c r="AO35" s="365" t="str">
        <f>IF('各会計、関係団体の財政状況及び健全化判断比率'!B32="","",'各会計、関係団体の財政状況及び健全化判断比率'!B32)</f>
        <v>病院事業会計</v>
      </c>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IF('各会計、関係団体の財政状況及び健全化判断比率'!B35="","",'各会計、関係団体の財政状況及び健全化判断比率'!B35)</f>
        <v>農業集落排水事業特別会計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14</v>
      </c>
      <c r="BX35" s="366"/>
      <c r="BY35" s="365" t="str">
        <f>IF('各会計、関係団体の財政状況及び健全化判断比率'!B69="","",'各会計、関係団体の財政状況及び健全化判断比率'!B69)</f>
        <v>南黒地方福祉事務組合</v>
      </c>
      <c r="BZ35" s="365"/>
      <c r="CA35" s="365"/>
      <c r="CB35" s="365"/>
      <c r="CC35" s="365"/>
      <c r="CD35" s="365"/>
      <c r="CE35" s="365"/>
      <c r="CF35" s="365"/>
      <c r="CG35" s="365"/>
      <c r="CH35" s="365"/>
      <c r="CI35" s="365"/>
      <c r="CJ35" s="365"/>
      <c r="CK35" s="365"/>
      <c r="CL35" s="365"/>
      <c r="CM35" s="365"/>
      <c r="CN35" s="193"/>
      <c r="CO35" s="366">
        <f t="shared" ref="CO35:CO43" si="3">IF(CQ35="","",CO34+1)</f>
        <v>24</v>
      </c>
      <c r="CP35" s="366"/>
      <c r="CQ35" s="365" t="str">
        <f>IF('各会計、関係団体の財政状況及び健全化判断比率'!BS8="","",'各会計、関係団体の財政状況及び健全化判断比率'!BS8)</f>
        <v>㈶黒石市民財団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土地取得特別会計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f t="shared" si="0"/>
        <v>9</v>
      </c>
      <c r="AN36" s="366"/>
      <c r="AO36" s="365" t="str">
        <f>IF('各会計、関係団体の財政状況及び健全化判断比率'!B33="","",'各会計、関係団体の財政状況及び健全化判断比率'!B33)</f>
        <v>下水道事業会計</v>
      </c>
      <c r="AP36" s="365"/>
      <c r="AQ36" s="365"/>
      <c r="AR36" s="365"/>
      <c r="AS36" s="365"/>
      <c r="AT36" s="365"/>
      <c r="AU36" s="365"/>
      <c r="AV36" s="365"/>
      <c r="AW36" s="365"/>
      <c r="AX36" s="365"/>
      <c r="AY36" s="365"/>
      <c r="AZ36" s="365"/>
      <c r="BA36" s="365"/>
      <c r="BB36" s="365"/>
      <c r="BC36" s="365"/>
      <c r="BD36" s="193"/>
      <c r="BE36" s="366">
        <f t="shared" si="1"/>
        <v>12</v>
      </c>
      <c r="BF36" s="366"/>
      <c r="BG36" s="365" t="str">
        <f>IF('各会計、関係団体の財政状況及び健全化判断比率'!B36="","",'各会計、関係団体の財政状況及び健全化判断比率'!B36)</f>
        <v>温泉供給事業特別会計</v>
      </c>
      <c r="BH36" s="365"/>
      <c r="BI36" s="365"/>
      <c r="BJ36" s="365"/>
      <c r="BK36" s="365"/>
      <c r="BL36" s="365"/>
      <c r="BM36" s="365"/>
      <c r="BN36" s="365"/>
      <c r="BO36" s="365"/>
      <c r="BP36" s="365"/>
      <c r="BQ36" s="365"/>
      <c r="BR36" s="365"/>
      <c r="BS36" s="365"/>
      <c r="BT36" s="365"/>
      <c r="BU36" s="365"/>
      <c r="BV36" s="193"/>
      <c r="BW36" s="366">
        <f t="shared" si="2"/>
        <v>15</v>
      </c>
      <c r="BX36" s="366"/>
      <c r="BY36" s="365" t="str">
        <f>IF('各会計、関係団体の財政状況及び健全化判断比率'!B70="","",'各会計、関係団体の財政状況及び健全化判断比率'!B70)</f>
        <v>弘前地区消防事務組合</v>
      </c>
      <c r="BZ36" s="365"/>
      <c r="CA36" s="365"/>
      <c r="CB36" s="365"/>
      <c r="CC36" s="365"/>
      <c r="CD36" s="365"/>
      <c r="CE36" s="365"/>
      <c r="CF36" s="365"/>
      <c r="CG36" s="365"/>
      <c r="CH36" s="365"/>
      <c r="CI36" s="365"/>
      <c r="CJ36" s="365"/>
      <c r="CK36" s="365"/>
      <c r="CL36" s="365"/>
      <c r="CM36" s="365"/>
      <c r="CN36" s="193"/>
      <c r="CO36" s="366">
        <f t="shared" si="3"/>
        <v>25</v>
      </c>
      <c r="CP36" s="366"/>
      <c r="CQ36" s="365" t="str">
        <f>IF('各会計、関係団体の財政状況及び健全化判断比率'!BS9="","",'各会計、関係団体の財政状況及び健全化判断比率'!BS9)</f>
        <v>津軽こみせ株式会社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16</v>
      </c>
      <c r="BX37" s="366"/>
      <c r="BY37" s="365" t="str">
        <f>IF('各会計、関係団体の財政状況及び健全化判断比率'!B71="","",'各会計、関係団体の財政状況及び健全化判断比率'!B71)</f>
        <v>津軽広域水道企業団津軽事業部</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17</v>
      </c>
      <c r="BX38" s="366"/>
      <c r="BY38" s="365" t="str">
        <f>IF('各会計、関係団体の財政状況及び健全化判断比率'!B72="","",'各会計、関係団体の財政状況及び健全化判断比率'!B72)</f>
        <v>津軽広域連合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18</v>
      </c>
      <c r="BX39" s="366"/>
      <c r="BY39" s="365" t="str">
        <f>IF('各会計、関係団体の財政状況及び健全化判断比率'!B73="","",'各会計、関係団体の財政状況及び健全化判断比率'!B73)</f>
        <v>青森県後期高齢者医療広域連合（一般会計）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19</v>
      </c>
      <c r="BX40" s="366"/>
      <c r="BY40" s="365" t="str">
        <f>IF('各会計、関係団体の財政状況及び健全化判断比率'!B74="","",'各会計、関係団体の財政状況及び健全化判断比率'!B74)</f>
        <v>青森県後期高齢者医療広域連合（特別会計）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20</v>
      </c>
      <c r="BX41" s="366"/>
      <c r="BY41" s="365" t="str">
        <f>IF('各会計、関係団体の財政状況及び健全化判断比率'!B75="","",'各会計、関係団体の財政状況及び健全化判断比率'!B75)</f>
        <v>青森県市町村総合事務組合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21</v>
      </c>
      <c r="BX42" s="366"/>
      <c r="BY42" s="365" t="str">
        <f>IF('各会計、関係団体の財政状況及び健全化判断比率'!B76="","",'各会計、関係団体の財政状況及び健全化判断比率'!B76)</f>
        <v>青森県市町村職員退職手当組合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22</v>
      </c>
      <c r="BX43" s="366"/>
      <c r="BY43" s="365" t="str">
        <f>IF('各会計、関係団体の財政状況及び健全化判断比率'!B77="","",'各会計、関係団体の財政状況及び健全化判断比率'!B77)</f>
        <v>青森県市長会館管理組合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wXqpHsK8YSLTH++Jlcp5XTp2W1YfAV/fkoVxF5hzLogRzGrPmfU1PJEliJejZjr+BWYsVL2LxnctnhXQ2NCIw==" saltValue="bZ5SLWoPaDzO7KAOknTk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221</v>
      </c>
      <c r="C5" s="703"/>
      <c r="D5" s="703"/>
      <c r="E5" s="703"/>
      <c r="F5" s="703"/>
      <c r="G5" s="703"/>
      <c r="H5" s="703"/>
      <c r="I5" s="703"/>
      <c r="J5" s="703"/>
      <c r="K5" s="703"/>
      <c r="L5" s="703"/>
      <c r="M5" s="703"/>
      <c r="N5" s="703"/>
      <c r="O5" s="703"/>
      <c r="P5" s="703"/>
      <c r="Q5" s="704"/>
      <c r="R5" s="668">
        <v>3008931</v>
      </c>
      <c r="S5" s="669"/>
      <c r="T5" s="669"/>
      <c r="U5" s="669"/>
      <c r="V5" s="669"/>
      <c r="W5" s="669"/>
      <c r="X5" s="669"/>
      <c r="Y5" s="715"/>
      <c r="Z5" s="733">
        <v>19.2</v>
      </c>
      <c r="AA5" s="733"/>
      <c r="AB5" s="733"/>
      <c r="AC5" s="733"/>
      <c r="AD5" s="734">
        <v>3008931</v>
      </c>
      <c r="AE5" s="734"/>
      <c r="AF5" s="734"/>
      <c r="AG5" s="734"/>
      <c r="AH5" s="734"/>
      <c r="AI5" s="734"/>
      <c r="AJ5" s="734"/>
      <c r="AK5" s="734"/>
      <c r="AL5" s="716">
        <v>34.1</v>
      </c>
      <c r="AM5" s="685"/>
      <c r="AN5" s="685"/>
      <c r="AO5" s="717"/>
      <c r="AP5" s="702" t="s">
        <v>222</v>
      </c>
      <c r="AQ5" s="703"/>
      <c r="AR5" s="703"/>
      <c r="AS5" s="703"/>
      <c r="AT5" s="703"/>
      <c r="AU5" s="703"/>
      <c r="AV5" s="703"/>
      <c r="AW5" s="703"/>
      <c r="AX5" s="703"/>
      <c r="AY5" s="703"/>
      <c r="AZ5" s="703"/>
      <c r="BA5" s="703"/>
      <c r="BB5" s="703"/>
      <c r="BC5" s="703"/>
      <c r="BD5" s="703"/>
      <c r="BE5" s="703"/>
      <c r="BF5" s="704"/>
      <c r="BG5" s="603">
        <v>3003907</v>
      </c>
      <c r="BH5" s="606"/>
      <c r="BI5" s="606"/>
      <c r="BJ5" s="606"/>
      <c r="BK5" s="606"/>
      <c r="BL5" s="606"/>
      <c r="BM5" s="606"/>
      <c r="BN5" s="607"/>
      <c r="BO5" s="665">
        <v>99.8</v>
      </c>
      <c r="BP5" s="665"/>
      <c r="BQ5" s="665"/>
      <c r="BR5" s="665"/>
      <c r="BS5" s="666">
        <v>197597</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x14ac:dyDescent="0.15">
      <c r="B6" s="600" t="s">
        <v>226</v>
      </c>
      <c r="C6" s="601"/>
      <c r="D6" s="601"/>
      <c r="E6" s="601"/>
      <c r="F6" s="601"/>
      <c r="G6" s="601"/>
      <c r="H6" s="601"/>
      <c r="I6" s="601"/>
      <c r="J6" s="601"/>
      <c r="K6" s="601"/>
      <c r="L6" s="601"/>
      <c r="M6" s="601"/>
      <c r="N6" s="601"/>
      <c r="O6" s="601"/>
      <c r="P6" s="601"/>
      <c r="Q6" s="602"/>
      <c r="R6" s="603">
        <v>120991</v>
      </c>
      <c r="S6" s="606"/>
      <c r="T6" s="606"/>
      <c r="U6" s="606"/>
      <c r="V6" s="606"/>
      <c r="W6" s="606"/>
      <c r="X6" s="606"/>
      <c r="Y6" s="607"/>
      <c r="Z6" s="665">
        <v>0.8</v>
      </c>
      <c r="AA6" s="665"/>
      <c r="AB6" s="665"/>
      <c r="AC6" s="665"/>
      <c r="AD6" s="666">
        <v>120991</v>
      </c>
      <c r="AE6" s="666"/>
      <c r="AF6" s="666"/>
      <c r="AG6" s="666"/>
      <c r="AH6" s="666"/>
      <c r="AI6" s="666"/>
      <c r="AJ6" s="666"/>
      <c r="AK6" s="666"/>
      <c r="AL6" s="608">
        <v>1.4</v>
      </c>
      <c r="AM6" s="609"/>
      <c r="AN6" s="609"/>
      <c r="AO6" s="667"/>
      <c r="AP6" s="600" t="s">
        <v>227</v>
      </c>
      <c r="AQ6" s="601"/>
      <c r="AR6" s="601"/>
      <c r="AS6" s="601"/>
      <c r="AT6" s="601"/>
      <c r="AU6" s="601"/>
      <c r="AV6" s="601"/>
      <c r="AW6" s="601"/>
      <c r="AX6" s="601"/>
      <c r="AY6" s="601"/>
      <c r="AZ6" s="601"/>
      <c r="BA6" s="601"/>
      <c r="BB6" s="601"/>
      <c r="BC6" s="601"/>
      <c r="BD6" s="601"/>
      <c r="BE6" s="601"/>
      <c r="BF6" s="602"/>
      <c r="BG6" s="603">
        <v>3003907</v>
      </c>
      <c r="BH6" s="606"/>
      <c r="BI6" s="606"/>
      <c r="BJ6" s="606"/>
      <c r="BK6" s="606"/>
      <c r="BL6" s="606"/>
      <c r="BM6" s="606"/>
      <c r="BN6" s="607"/>
      <c r="BO6" s="665">
        <v>99.8</v>
      </c>
      <c r="BP6" s="665"/>
      <c r="BQ6" s="665"/>
      <c r="BR6" s="665"/>
      <c r="BS6" s="666">
        <v>197597</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136380</v>
      </c>
      <c r="CS6" s="606"/>
      <c r="CT6" s="606"/>
      <c r="CU6" s="606"/>
      <c r="CV6" s="606"/>
      <c r="CW6" s="606"/>
      <c r="CX6" s="606"/>
      <c r="CY6" s="607"/>
      <c r="CZ6" s="716">
        <v>0.9</v>
      </c>
      <c r="DA6" s="685"/>
      <c r="DB6" s="685"/>
      <c r="DC6" s="719"/>
      <c r="DD6" s="611" t="s">
        <v>121</v>
      </c>
      <c r="DE6" s="606"/>
      <c r="DF6" s="606"/>
      <c r="DG6" s="606"/>
      <c r="DH6" s="606"/>
      <c r="DI6" s="606"/>
      <c r="DJ6" s="606"/>
      <c r="DK6" s="606"/>
      <c r="DL6" s="606"/>
      <c r="DM6" s="606"/>
      <c r="DN6" s="606"/>
      <c r="DO6" s="606"/>
      <c r="DP6" s="607"/>
      <c r="DQ6" s="611">
        <v>136380</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5113</v>
      </c>
      <c r="S7" s="606"/>
      <c r="T7" s="606"/>
      <c r="U7" s="606"/>
      <c r="V7" s="606"/>
      <c r="W7" s="606"/>
      <c r="X7" s="606"/>
      <c r="Y7" s="607"/>
      <c r="Z7" s="665">
        <v>0</v>
      </c>
      <c r="AA7" s="665"/>
      <c r="AB7" s="665"/>
      <c r="AC7" s="665"/>
      <c r="AD7" s="666">
        <v>5113</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1259464</v>
      </c>
      <c r="BH7" s="606"/>
      <c r="BI7" s="606"/>
      <c r="BJ7" s="606"/>
      <c r="BK7" s="606"/>
      <c r="BL7" s="606"/>
      <c r="BM7" s="606"/>
      <c r="BN7" s="607"/>
      <c r="BO7" s="665">
        <v>41.9</v>
      </c>
      <c r="BP7" s="665"/>
      <c r="BQ7" s="665"/>
      <c r="BR7" s="665"/>
      <c r="BS7" s="666">
        <v>36448</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1559062</v>
      </c>
      <c r="CS7" s="606"/>
      <c r="CT7" s="606"/>
      <c r="CU7" s="606"/>
      <c r="CV7" s="606"/>
      <c r="CW7" s="606"/>
      <c r="CX7" s="606"/>
      <c r="CY7" s="607"/>
      <c r="CZ7" s="665">
        <v>10.1</v>
      </c>
      <c r="DA7" s="665"/>
      <c r="DB7" s="665"/>
      <c r="DC7" s="665"/>
      <c r="DD7" s="611">
        <v>45896</v>
      </c>
      <c r="DE7" s="606"/>
      <c r="DF7" s="606"/>
      <c r="DG7" s="606"/>
      <c r="DH7" s="606"/>
      <c r="DI7" s="606"/>
      <c r="DJ7" s="606"/>
      <c r="DK7" s="606"/>
      <c r="DL7" s="606"/>
      <c r="DM7" s="606"/>
      <c r="DN7" s="606"/>
      <c r="DO7" s="606"/>
      <c r="DP7" s="607"/>
      <c r="DQ7" s="611">
        <v>1418118</v>
      </c>
      <c r="DR7" s="606"/>
      <c r="DS7" s="606"/>
      <c r="DT7" s="606"/>
      <c r="DU7" s="606"/>
      <c r="DV7" s="606"/>
      <c r="DW7" s="606"/>
      <c r="DX7" s="606"/>
      <c r="DY7" s="606"/>
      <c r="DZ7" s="606"/>
      <c r="EA7" s="606"/>
      <c r="EB7" s="606"/>
      <c r="EC7" s="646"/>
    </row>
    <row r="8" spans="2:143" ht="11.25" customHeight="1" x14ac:dyDescent="0.15">
      <c r="B8" s="600" t="s">
        <v>232</v>
      </c>
      <c r="C8" s="601"/>
      <c r="D8" s="601"/>
      <c r="E8" s="601"/>
      <c r="F8" s="601"/>
      <c r="G8" s="601"/>
      <c r="H8" s="601"/>
      <c r="I8" s="601"/>
      <c r="J8" s="601"/>
      <c r="K8" s="601"/>
      <c r="L8" s="601"/>
      <c r="M8" s="601"/>
      <c r="N8" s="601"/>
      <c r="O8" s="601"/>
      <c r="P8" s="601"/>
      <c r="Q8" s="602"/>
      <c r="R8" s="603">
        <v>5484</v>
      </c>
      <c r="S8" s="606"/>
      <c r="T8" s="606"/>
      <c r="U8" s="606"/>
      <c r="V8" s="606"/>
      <c r="W8" s="606"/>
      <c r="X8" s="606"/>
      <c r="Y8" s="607"/>
      <c r="Z8" s="665">
        <v>0</v>
      </c>
      <c r="AA8" s="665"/>
      <c r="AB8" s="665"/>
      <c r="AC8" s="665"/>
      <c r="AD8" s="666">
        <v>5484</v>
      </c>
      <c r="AE8" s="666"/>
      <c r="AF8" s="666"/>
      <c r="AG8" s="666"/>
      <c r="AH8" s="666"/>
      <c r="AI8" s="666"/>
      <c r="AJ8" s="666"/>
      <c r="AK8" s="666"/>
      <c r="AL8" s="608">
        <v>0.1</v>
      </c>
      <c r="AM8" s="609"/>
      <c r="AN8" s="609"/>
      <c r="AO8" s="667"/>
      <c r="AP8" s="600" t="s">
        <v>233</v>
      </c>
      <c r="AQ8" s="601"/>
      <c r="AR8" s="601"/>
      <c r="AS8" s="601"/>
      <c r="AT8" s="601"/>
      <c r="AU8" s="601"/>
      <c r="AV8" s="601"/>
      <c r="AW8" s="601"/>
      <c r="AX8" s="601"/>
      <c r="AY8" s="601"/>
      <c r="AZ8" s="601"/>
      <c r="BA8" s="601"/>
      <c r="BB8" s="601"/>
      <c r="BC8" s="601"/>
      <c r="BD8" s="601"/>
      <c r="BE8" s="601"/>
      <c r="BF8" s="602"/>
      <c r="BG8" s="603">
        <v>55574</v>
      </c>
      <c r="BH8" s="606"/>
      <c r="BI8" s="606"/>
      <c r="BJ8" s="606"/>
      <c r="BK8" s="606"/>
      <c r="BL8" s="606"/>
      <c r="BM8" s="606"/>
      <c r="BN8" s="607"/>
      <c r="BO8" s="665">
        <v>1.8</v>
      </c>
      <c r="BP8" s="665"/>
      <c r="BQ8" s="665"/>
      <c r="BR8" s="665"/>
      <c r="BS8" s="611" t="s">
        <v>121</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6208672</v>
      </c>
      <c r="CS8" s="606"/>
      <c r="CT8" s="606"/>
      <c r="CU8" s="606"/>
      <c r="CV8" s="606"/>
      <c r="CW8" s="606"/>
      <c r="CX8" s="606"/>
      <c r="CY8" s="607"/>
      <c r="CZ8" s="665">
        <v>40.4</v>
      </c>
      <c r="DA8" s="665"/>
      <c r="DB8" s="665"/>
      <c r="DC8" s="665"/>
      <c r="DD8" s="611">
        <v>3992</v>
      </c>
      <c r="DE8" s="606"/>
      <c r="DF8" s="606"/>
      <c r="DG8" s="606"/>
      <c r="DH8" s="606"/>
      <c r="DI8" s="606"/>
      <c r="DJ8" s="606"/>
      <c r="DK8" s="606"/>
      <c r="DL8" s="606"/>
      <c r="DM8" s="606"/>
      <c r="DN8" s="606"/>
      <c r="DO8" s="606"/>
      <c r="DP8" s="607"/>
      <c r="DQ8" s="611">
        <v>2748217</v>
      </c>
      <c r="DR8" s="606"/>
      <c r="DS8" s="606"/>
      <c r="DT8" s="606"/>
      <c r="DU8" s="606"/>
      <c r="DV8" s="606"/>
      <c r="DW8" s="606"/>
      <c r="DX8" s="606"/>
      <c r="DY8" s="606"/>
      <c r="DZ8" s="606"/>
      <c r="EA8" s="606"/>
      <c r="EB8" s="606"/>
      <c r="EC8" s="646"/>
    </row>
    <row r="9" spans="2:143" ht="11.25" customHeight="1" x14ac:dyDescent="0.15">
      <c r="B9" s="600" t="s">
        <v>235</v>
      </c>
      <c r="C9" s="601"/>
      <c r="D9" s="601"/>
      <c r="E9" s="601"/>
      <c r="F9" s="601"/>
      <c r="G9" s="601"/>
      <c r="H9" s="601"/>
      <c r="I9" s="601"/>
      <c r="J9" s="601"/>
      <c r="K9" s="601"/>
      <c r="L9" s="601"/>
      <c r="M9" s="601"/>
      <c r="N9" s="601"/>
      <c r="O9" s="601"/>
      <c r="P9" s="601"/>
      <c r="Q9" s="602"/>
      <c r="R9" s="603">
        <v>4897</v>
      </c>
      <c r="S9" s="606"/>
      <c r="T9" s="606"/>
      <c r="U9" s="606"/>
      <c r="V9" s="606"/>
      <c r="W9" s="606"/>
      <c r="X9" s="606"/>
      <c r="Y9" s="607"/>
      <c r="Z9" s="665">
        <v>0</v>
      </c>
      <c r="AA9" s="665"/>
      <c r="AB9" s="665"/>
      <c r="AC9" s="665"/>
      <c r="AD9" s="666">
        <v>4897</v>
      </c>
      <c r="AE9" s="666"/>
      <c r="AF9" s="666"/>
      <c r="AG9" s="666"/>
      <c r="AH9" s="666"/>
      <c r="AI9" s="666"/>
      <c r="AJ9" s="666"/>
      <c r="AK9" s="666"/>
      <c r="AL9" s="608">
        <v>0.1</v>
      </c>
      <c r="AM9" s="609"/>
      <c r="AN9" s="609"/>
      <c r="AO9" s="667"/>
      <c r="AP9" s="600" t="s">
        <v>236</v>
      </c>
      <c r="AQ9" s="601"/>
      <c r="AR9" s="601"/>
      <c r="AS9" s="601"/>
      <c r="AT9" s="601"/>
      <c r="AU9" s="601"/>
      <c r="AV9" s="601"/>
      <c r="AW9" s="601"/>
      <c r="AX9" s="601"/>
      <c r="AY9" s="601"/>
      <c r="AZ9" s="601"/>
      <c r="BA9" s="601"/>
      <c r="BB9" s="601"/>
      <c r="BC9" s="601"/>
      <c r="BD9" s="601"/>
      <c r="BE9" s="601"/>
      <c r="BF9" s="602"/>
      <c r="BG9" s="603">
        <v>1006333</v>
      </c>
      <c r="BH9" s="606"/>
      <c r="BI9" s="606"/>
      <c r="BJ9" s="606"/>
      <c r="BK9" s="606"/>
      <c r="BL9" s="606"/>
      <c r="BM9" s="606"/>
      <c r="BN9" s="607"/>
      <c r="BO9" s="665">
        <v>33.4</v>
      </c>
      <c r="BP9" s="665"/>
      <c r="BQ9" s="665"/>
      <c r="BR9" s="665"/>
      <c r="BS9" s="611" t="s">
        <v>121</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1324095</v>
      </c>
      <c r="CS9" s="606"/>
      <c r="CT9" s="606"/>
      <c r="CU9" s="606"/>
      <c r="CV9" s="606"/>
      <c r="CW9" s="606"/>
      <c r="CX9" s="606"/>
      <c r="CY9" s="607"/>
      <c r="CZ9" s="665">
        <v>8.6</v>
      </c>
      <c r="DA9" s="665"/>
      <c r="DB9" s="665"/>
      <c r="DC9" s="665"/>
      <c r="DD9" s="611">
        <v>17347</v>
      </c>
      <c r="DE9" s="606"/>
      <c r="DF9" s="606"/>
      <c r="DG9" s="606"/>
      <c r="DH9" s="606"/>
      <c r="DI9" s="606"/>
      <c r="DJ9" s="606"/>
      <c r="DK9" s="606"/>
      <c r="DL9" s="606"/>
      <c r="DM9" s="606"/>
      <c r="DN9" s="606"/>
      <c r="DO9" s="606"/>
      <c r="DP9" s="607"/>
      <c r="DQ9" s="611">
        <v>1196227</v>
      </c>
      <c r="DR9" s="606"/>
      <c r="DS9" s="606"/>
      <c r="DT9" s="606"/>
      <c r="DU9" s="606"/>
      <c r="DV9" s="606"/>
      <c r="DW9" s="606"/>
      <c r="DX9" s="606"/>
      <c r="DY9" s="606"/>
      <c r="DZ9" s="606"/>
      <c r="EA9" s="606"/>
      <c r="EB9" s="606"/>
      <c r="EC9" s="646"/>
    </row>
    <row r="10" spans="2:143" ht="11.25" customHeight="1" x14ac:dyDescent="0.15">
      <c r="B10" s="600" t="s">
        <v>238</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121</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82448</v>
      </c>
      <c r="BH10" s="606"/>
      <c r="BI10" s="606"/>
      <c r="BJ10" s="606"/>
      <c r="BK10" s="606"/>
      <c r="BL10" s="606"/>
      <c r="BM10" s="606"/>
      <c r="BN10" s="607"/>
      <c r="BO10" s="665">
        <v>2.7</v>
      </c>
      <c r="BP10" s="665"/>
      <c r="BQ10" s="665"/>
      <c r="BR10" s="665"/>
      <c r="BS10" s="611">
        <v>13652</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10341</v>
      </c>
      <c r="CS10" s="606"/>
      <c r="CT10" s="606"/>
      <c r="CU10" s="606"/>
      <c r="CV10" s="606"/>
      <c r="CW10" s="606"/>
      <c r="CX10" s="606"/>
      <c r="CY10" s="607"/>
      <c r="CZ10" s="665">
        <v>0.1</v>
      </c>
      <c r="DA10" s="665"/>
      <c r="DB10" s="665"/>
      <c r="DC10" s="665"/>
      <c r="DD10" s="611" t="s">
        <v>121</v>
      </c>
      <c r="DE10" s="606"/>
      <c r="DF10" s="606"/>
      <c r="DG10" s="606"/>
      <c r="DH10" s="606"/>
      <c r="DI10" s="606"/>
      <c r="DJ10" s="606"/>
      <c r="DK10" s="606"/>
      <c r="DL10" s="606"/>
      <c r="DM10" s="606"/>
      <c r="DN10" s="606"/>
      <c r="DO10" s="606"/>
      <c r="DP10" s="607"/>
      <c r="DQ10" s="611">
        <v>10341</v>
      </c>
      <c r="DR10" s="606"/>
      <c r="DS10" s="606"/>
      <c r="DT10" s="606"/>
      <c r="DU10" s="606"/>
      <c r="DV10" s="606"/>
      <c r="DW10" s="606"/>
      <c r="DX10" s="606"/>
      <c r="DY10" s="606"/>
      <c r="DZ10" s="606"/>
      <c r="EA10" s="606"/>
      <c r="EB10" s="606"/>
      <c r="EC10" s="646"/>
    </row>
    <row r="11" spans="2:143" ht="11.25" customHeight="1" x14ac:dyDescent="0.15">
      <c r="B11" s="600" t="s">
        <v>241</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121</v>
      </c>
      <c r="AE11" s="666"/>
      <c r="AF11" s="666"/>
      <c r="AG11" s="666"/>
      <c r="AH11" s="666"/>
      <c r="AI11" s="666"/>
      <c r="AJ11" s="666"/>
      <c r="AK11" s="666"/>
      <c r="AL11" s="608" t="s">
        <v>121</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115109</v>
      </c>
      <c r="BH11" s="606"/>
      <c r="BI11" s="606"/>
      <c r="BJ11" s="606"/>
      <c r="BK11" s="606"/>
      <c r="BL11" s="606"/>
      <c r="BM11" s="606"/>
      <c r="BN11" s="607"/>
      <c r="BO11" s="665">
        <v>3.8</v>
      </c>
      <c r="BP11" s="665"/>
      <c r="BQ11" s="665"/>
      <c r="BR11" s="665"/>
      <c r="BS11" s="611">
        <v>22796</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504973</v>
      </c>
      <c r="CS11" s="606"/>
      <c r="CT11" s="606"/>
      <c r="CU11" s="606"/>
      <c r="CV11" s="606"/>
      <c r="CW11" s="606"/>
      <c r="CX11" s="606"/>
      <c r="CY11" s="607"/>
      <c r="CZ11" s="665">
        <v>3.3</v>
      </c>
      <c r="DA11" s="665"/>
      <c r="DB11" s="665"/>
      <c r="DC11" s="665"/>
      <c r="DD11" s="611">
        <v>56895</v>
      </c>
      <c r="DE11" s="606"/>
      <c r="DF11" s="606"/>
      <c r="DG11" s="606"/>
      <c r="DH11" s="606"/>
      <c r="DI11" s="606"/>
      <c r="DJ11" s="606"/>
      <c r="DK11" s="606"/>
      <c r="DL11" s="606"/>
      <c r="DM11" s="606"/>
      <c r="DN11" s="606"/>
      <c r="DO11" s="606"/>
      <c r="DP11" s="607"/>
      <c r="DQ11" s="611">
        <v>222141</v>
      </c>
      <c r="DR11" s="606"/>
      <c r="DS11" s="606"/>
      <c r="DT11" s="606"/>
      <c r="DU11" s="606"/>
      <c r="DV11" s="606"/>
      <c r="DW11" s="606"/>
      <c r="DX11" s="606"/>
      <c r="DY11" s="606"/>
      <c r="DZ11" s="606"/>
      <c r="EA11" s="606"/>
      <c r="EB11" s="606"/>
      <c r="EC11" s="646"/>
    </row>
    <row r="12" spans="2:143" ht="11.25" customHeight="1" x14ac:dyDescent="0.15">
      <c r="B12" s="600" t="s">
        <v>244</v>
      </c>
      <c r="C12" s="601"/>
      <c r="D12" s="601"/>
      <c r="E12" s="601"/>
      <c r="F12" s="601"/>
      <c r="G12" s="601"/>
      <c r="H12" s="601"/>
      <c r="I12" s="601"/>
      <c r="J12" s="601"/>
      <c r="K12" s="601"/>
      <c r="L12" s="601"/>
      <c r="M12" s="601"/>
      <c r="N12" s="601"/>
      <c r="O12" s="601"/>
      <c r="P12" s="601"/>
      <c r="Q12" s="602"/>
      <c r="R12" s="603">
        <v>574270</v>
      </c>
      <c r="S12" s="606"/>
      <c r="T12" s="606"/>
      <c r="U12" s="606"/>
      <c r="V12" s="606"/>
      <c r="W12" s="606"/>
      <c r="X12" s="606"/>
      <c r="Y12" s="607"/>
      <c r="Z12" s="665">
        <v>3.7</v>
      </c>
      <c r="AA12" s="665"/>
      <c r="AB12" s="665"/>
      <c r="AC12" s="665"/>
      <c r="AD12" s="666">
        <v>574270</v>
      </c>
      <c r="AE12" s="666"/>
      <c r="AF12" s="666"/>
      <c r="AG12" s="666"/>
      <c r="AH12" s="666"/>
      <c r="AI12" s="666"/>
      <c r="AJ12" s="666"/>
      <c r="AK12" s="666"/>
      <c r="AL12" s="608">
        <v>6.5</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1354756</v>
      </c>
      <c r="BH12" s="606"/>
      <c r="BI12" s="606"/>
      <c r="BJ12" s="606"/>
      <c r="BK12" s="606"/>
      <c r="BL12" s="606"/>
      <c r="BM12" s="606"/>
      <c r="BN12" s="607"/>
      <c r="BO12" s="665">
        <v>45</v>
      </c>
      <c r="BP12" s="665"/>
      <c r="BQ12" s="665"/>
      <c r="BR12" s="665"/>
      <c r="BS12" s="611">
        <v>161149</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400937</v>
      </c>
      <c r="CS12" s="606"/>
      <c r="CT12" s="606"/>
      <c r="CU12" s="606"/>
      <c r="CV12" s="606"/>
      <c r="CW12" s="606"/>
      <c r="CX12" s="606"/>
      <c r="CY12" s="607"/>
      <c r="CZ12" s="665">
        <v>2.6</v>
      </c>
      <c r="DA12" s="665"/>
      <c r="DB12" s="665"/>
      <c r="DC12" s="665"/>
      <c r="DD12" s="611">
        <v>7642</v>
      </c>
      <c r="DE12" s="606"/>
      <c r="DF12" s="606"/>
      <c r="DG12" s="606"/>
      <c r="DH12" s="606"/>
      <c r="DI12" s="606"/>
      <c r="DJ12" s="606"/>
      <c r="DK12" s="606"/>
      <c r="DL12" s="606"/>
      <c r="DM12" s="606"/>
      <c r="DN12" s="606"/>
      <c r="DO12" s="606"/>
      <c r="DP12" s="607"/>
      <c r="DQ12" s="611">
        <v>243249</v>
      </c>
      <c r="DR12" s="606"/>
      <c r="DS12" s="606"/>
      <c r="DT12" s="606"/>
      <c r="DU12" s="606"/>
      <c r="DV12" s="606"/>
      <c r="DW12" s="606"/>
      <c r="DX12" s="606"/>
      <c r="DY12" s="606"/>
      <c r="DZ12" s="606"/>
      <c r="EA12" s="606"/>
      <c r="EB12" s="606"/>
      <c r="EC12" s="646"/>
    </row>
    <row r="13" spans="2:143" ht="11.25" customHeight="1" x14ac:dyDescent="0.15">
      <c r="B13" s="600" t="s">
        <v>247</v>
      </c>
      <c r="C13" s="601"/>
      <c r="D13" s="601"/>
      <c r="E13" s="601"/>
      <c r="F13" s="601"/>
      <c r="G13" s="601"/>
      <c r="H13" s="601"/>
      <c r="I13" s="601"/>
      <c r="J13" s="601"/>
      <c r="K13" s="601"/>
      <c r="L13" s="601"/>
      <c r="M13" s="601"/>
      <c r="N13" s="601"/>
      <c r="O13" s="601"/>
      <c r="P13" s="601"/>
      <c r="Q13" s="602"/>
      <c r="R13" s="603" t="s">
        <v>121</v>
      </c>
      <c r="S13" s="606"/>
      <c r="T13" s="606"/>
      <c r="U13" s="606"/>
      <c r="V13" s="606"/>
      <c r="W13" s="606"/>
      <c r="X13" s="606"/>
      <c r="Y13" s="607"/>
      <c r="Z13" s="665" t="s">
        <v>121</v>
      </c>
      <c r="AA13" s="665"/>
      <c r="AB13" s="665"/>
      <c r="AC13" s="665"/>
      <c r="AD13" s="666" t="s">
        <v>121</v>
      </c>
      <c r="AE13" s="666"/>
      <c r="AF13" s="666"/>
      <c r="AG13" s="666"/>
      <c r="AH13" s="666"/>
      <c r="AI13" s="666"/>
      <c r="AJ13" s="666"/>
      <c r="AK13" s="666"/>
      <c r="AL13" s="608" t="s">
        <v>121</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1304898</v>
      </c>
      <c r="BH13" s="606"/>
      <c r="BI13" s="606"/>
      <c r="BJ13" s="606"/>
      <c r="BK13" s="606"/>
      <c r="BL13" s="606"/>
      <c r="BM13" s="606"/>
      <c r="BN13" s="607"/>
      <c r="BO13" s="665">
        <v>43.4</v>
      </c>
      <c r="BP13" s="665"/>
      <c r="BQ13" s="665"/>
      <c r="BR13" s="665"/>
      <c r="BS13" s="611">
        <v>161149</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1466557</v>
      </c>
      <c r="CS13" s="606"/>
      <c r="CT13" s="606"/>
      <c r="CU13" s="606"/>
      <c r="CV13" s="606"/>
      <c r="CW13" s="606"/>
      <c r="CX13" s="606"/>
      <c r="CY13" s="607"/>
      <c r="CZ13" s="665">
        <v>9.5</v>
      </c>
      <c r="DA13" s="665"/>
      <c r="DB13" s="665"/>
      <c r="DC13" s="665"/>
      <c r="DD13" s="611">
        <v>611809</v>
      </c>
      <c r="DE13" s="606"/>
      <c r="DF13" s="606"/>
      <c r="DG13" s="606"/>
      <c r="DH13" s="606"/>
      <c r="DI13" s="606"/>
      <c r="DJ13" s="606"/>
      <c r="DK13" s="606"/>
      <c r="DL13" s="606"/>
      <c r="DM13" s="606"/>
      <c r="DN13" s="606"/>
      <c r="DO13" s="606"/>
      <c r="DP13" s="607"/>
      <c r="DQ13" s="611">
        <v>864698</v>
      </c>
      <c r="DR13" s="606"/>
      <c r="DS13" s="606"/>
      <c r="DT13" s="606"/>
      <c r="DU13" s="606"/>
      <c r="DV13" s="606"/>
      <c r="DW13" s="606"/>
      <c r="DX13" s="606"/>
      <c r="DY13" s="606"/>
      <c r="DZ13" s="606"/>
      <c r="EA13" s="606"/>
      <c r="EB13" s="606"/>
      <c r="EC13" s="646"/>
    </row>
    <row r="14" spans="2:143" ht="11.25" customHeight="1" x14ac:dyDescent="0.15">
      <c r="B14" s="600" t="s">
        <v>250</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121</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118063</v>
      </c>
      <c r="BH14" s="606"/>
      <c r="BI14" s="606"/>
      <c r="BJ14" s="606"/>
      <c r="BK14" s="606"/>
      <c r="BL14" s="606"/>
      <c r="BM14" s="606"/>
      <c r="BN14" s="607"/>
      <c r="BO14" s="665">
        <v>3.9</v>
      </c>
      <c r="BP14" s="665"/>
      <c r="BQ14" s="665"/>
      <c r="BR14" s="665"/>
      <c r="BS14" s="611" t="s">
        <v>121</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735385</v>
      </c>
      <c r="CS14" s="606"/>
      <c r="CT14" s="606"/>
      <c r="CU14" s="606"/>
      <c r="CV14" s="606"/>
      <c r="CW14" s="606"/>
      <c r="CX14" s="606"/>
      <c r="CY14" s="607"/>
      <c r="CZ14" s="665">
        <v>4.8</v>
      </c>
      <c r="DA14" s="665"/>
      <c r="DB14" s="665"/>
      <c r="DC14" s="665"/>
      <c r="DD14" s="611">
        <v>8857</v>
      </c>
      <c r="DE14" s="606"/>
      <c r="DF14" s="606"/>
      <c r="DG14" s="606"/>
      <c r="DH14" s="606"/>
      <c r="DI14" s="606"/>
      <c r="DJ14" s="606"/>
      <c r="DK14" s="606"/>
      <c r="DL14" s="606"/>
      <c r="DM14" s="606"/>
      <c r="DN14" s="606"/>
      <c r="DO14" s="606"/>
      <c r="DP14" s="607"/>
      <c r="DQ14" s="611">
        <v>728785</v>
      </c>
      <c r="DR14" s="606"/>
      <c r="DS14" s="606"/>
      <c r="DT14" s="606"/>
      <c r="DU14" s="606"/>
      <c r="DV14" s="606"/>
      <c r="DW14" s="606"/>
      <c r="DX14" s="606"/>
      <c r="DY14" s="606"/>
      <c r="DZ14" s="606"/>
      <c r="EA14" s="606"/>
      <c r="EB14" s="606"/>
      <c r="EC14" s="646"/>
    </row>
    <row r="15" spans="2:143" ht="11.25" customHeight="1" x14ac:dyDescent="0.15">
      <c r="B15" s="600" t="s">
        <v>253</v>
      </c>
      <c r="C15" s="601"/>
      <c r="D15" s="601"/>
      <c r="E15" s="601"/>
      <c r="F15" s="601"/>
      <c r="G15" s="601"/>
      <c r="H15" s="601"/>
      <c r="I15" s="601"/>
      <c r="J15" s="601"/>
      <c r="K15" s="601"/>
      <c r="L15" s="601"/>
      <c r="M15" s="601"/>
      <c r="N15" s="601"/>
      <c r="O15" s="601"/>
      <c r="P15" s="601"/>
      <c r="Q15" s="602"/>
      <c r="R15" s="603">
        <v>32446</v>
      </c>
      <c r="S15" s="606"/>
      <c r="T15" s="606"/>
      <c r="U15" s="606"/>
      <c r="V15" s="606"/>
      <c r="W15" s="606"/>
      <c r="X15" s="606"/>
      <c r="Y15" s="607"/>
      <c r="Z15" s="665">
        <v>0.2</v>
      </c>
      <c r="AA15" s="665"/>
      <c r="AB15" s="665"/>
      <c r="AC15" s="665"/>
      <c r="AD15" s="666">
        <v>32446</v>
      </c>
      <c r="AE15" s="666"/>
      <c r="AF15" s="666"/>
      <c r="AG15" s="666"/>
      <c r="AH15" s="666"/>
      <c r="AI15" s="666"/>
      <c r="AJ15" s="666"/>
      <c r="AK15" s="666"/>
      <c r="AL15" s="608">
        <v>0.4</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271624</v>
      </c>
      <c r="BH15" s="606"/>
      <c r="BI15" s="606"/>
      <c r="BJ15" s="606"/>
      <c r="BK15" s="606"/>
      <c r="BL15" s="606"/>
      <c r="BM15" s="606"/>
      <c r="BN15" s="607"/>
      <c r="BO15" s="665">
        <v>9</v>
      </c>
      <c r="BP15" s="665"/>
      <c r="BQ15" s="665"/>
      <c r="BR15" s="665"/>
      <c r="BS15" s="611" t="s">
        <v>121</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1225886</v>
      </c>
      <c r="CS15" s="606"/>
      <c r="CT15" s="606"/>
      <c r="CU15" s="606"/>
      <c r="CV15" s="606"/>
      <c r="CW15" s="606"/>
      <c r="CX15" s="606"/>
      <c r="CY15" s="607"/>
      <c r="CZ15" s="665">
        <v>8</v>
      </c>
      <c r="DA15" s="665"/>
      <c r="DB15" s="665"/>
      <c r="DC15" s="665"/>
      <c r="DD15" s="611">
        <v>269778</v>
      </c>
      <c r="DE15" s="606"/>
      <c r="DF15" s="606"/>
      <c r="DG15" s="606"/>
      <c r="DH15" s="606"/>
      <c r="DI15" s="606"/>
      <c r="DJ15" s="606"/>
      <c r="DK15" s="606"/>
      <c r="DL15" s="606"/>
      <c r="DM15" s="606"/>
      <c r="DN15" s="606"/>
      <c r="DO15" s="606"/>
      <c r="DP15" s="607"/>
      <c r="DQ15" s="611">
        <v>1145929</v>
      </c>
      <c r="DR15" s="606"/>
      <c r="DS15" s="606"/>
      <c r="DT15" s="606"/>
      <c r="DU15" s="606"/>
      <c r="DV15" s="606"/>
      <c r="DW15" s="606"/>
      <c r="DX15" s="606"/>
      <c r="DY15" s="606"/>
      <c r="DZ15" s="606"/>
      <c r="EA15" s="606"/>
      <c r="EB15" s="606"/>
      <c r="EC15" s="646"/>
    </row>
    <row r="16" spans="2:143" ht="11.25" customHeight="1" x14ac:dyDescent="0.15">
      <c r="B16" s="600" t="s">
        <v>256</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121</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121</v>
      </c>
      <c r="BH16" s="606"/>
      <c r="BI16" s="606"/>
      <c r="BJ16" s="606"/>
      <c r="BK16" s="606"/>
      <c r="BL16" s="606"/>
      <c r="BM16" s="606"/>
      <c r="BN16" s="607"/>
      <c r="BO16" s="665" t="s">
        <v>121</v>
      </c>
      <c r="BP16" s="665"/>
      <c r="BQ16" s="665"/>
      <c r="BR16" s="665"/>
      <c r="BS16" s="611" t="s">
        <v>121</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4149</v>
      </c>
      <c r="CS16" s="606"/>
      <c r="CT16" s="606"/>
      <c r="CU16" s="606"/>
      <c r="CV16" s="606"/>
      <c r="CW16" s="606"/>
      <c r="CX16" s="606"/>
      <c r="CY16" s="607"/>
      <c r="CZ16" s="665">
        <v>0</v>
      </c>
      <c r="DA16" s="665"/>
      <c r="DB16" s="665"/>
      <c r="DC16" s="665"/>
      <c r="DD16" s="611" t="s">
        <v>121</v>
      </c>
      <c r="DE16" s="606"/>
      <c r="DF16" s="606"/>
      <c r="DG16" s="606"/>
      <c r="DH16" s="606"/>
      <c r="DI16" s="606"/>
      <c r="DJ16" s="606"/>
      <c r="DK16" s="606"/>
      <c r="DL16" s="606"/>
      <c r="DM16" s="606"/>
      <c r="DN16" s="606"/>
      <c r="DO16" s="606"/>
      <c r="DP16" s="607"/>
      <c r="DQ16" s="611">
        <v>2507</v>
      </c>
      <c r="DR16" s="606"/>
      <c r="DS16" s="606"/>
      <c r="DT16" s="606"/>
      <c r="DU16" s="606"/>
      <c r="DV16" s="606"/>
      <c r="DW16" s="606"/>
      <c r="DX16" s="606"/>
      <c r="DY16" s="606"/>
      <c r="DZ16" s="606"/>
      <c r="EA16" s="606"/>
      <c r="EB16" s="606"/>
      <c r="EC16" s="646"/>
    </row>
    <row r="17" spans="2:133" ht="11.25" customHeight="1" x14ac:dyDescent="0.15">
      <c r="B17" s="600" t="s">
        <v>259</v>
      </c>
      <c r="C17" s="601"/>
      <c r="D17" s="601"/>
      <c r="E17" s="601"/>
      <c r="F17" s="601"/>
      <c r="G17" s="601"/>
      <c r="H17" s="601"/>
      <c r="I17" s="601"/>
      <c r="J17" s="601"/>
      <c r="K17" s="601"/>
      <c r="L17" s="601"/>
      <c r="M17" s="601"/>
      <c r="N17" s="601"/>
      <c r="O17" s="601"/>
      <c r="P17" s="601"/>
      <c r="Q17" s="602"/>
      <c r="R17" s="603">
        <v>10741</v>
      </c>
      <c r="S17" s="606"/>
      <c r="T17" s="606"/>
      <c r="U17" s="606"/>
      <c r="V17" s="606"/>
      <c r="W17" s="606"/>
      <c r="X17" s="606"/>
      <c r="Y17" s="607"/>
      <c r="Z17" s="665">
        <v>0.1</v>
      </c>
      <c r="AA17" s="665"/>
      <c r="AB17" s="665"/>
      <c r="AC17" s="665"/>
      <c r="AD17" s="666">
        <v>10741</v>
      </c>
      <c r="AE17" s="666"/>
      <c r="AF17" s="666"/>
      <c r="AG17" s="666"/>
      <c r="AH17" s="666"/>
      <c r="AI17" s="666"/>
      <c r="AJ17" s="666"/>
      <c r="AK17" s="666"/>
      <c r="AL17" s="608">
        <v>0.1</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121</v>
      </c>
      <c r="BP17" s="665"/>
      <c r="BQ17" s="665"/>
      <c r="BR17" s="665"/>
      <c r="BS17" s="611" t="s">
        <v>121</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1792880</v>
      </c>
      <c r="CS17" s="606"/>
      <c r="CT17" s="606"/>
      <c r="CU17" s="606"/>
      <c r="CV17" s="606"/>
      <c r="CW17" s="606"/>
      <c r="CX17" s="606"/>
      <c r="CY17" s="607"/>
      <c r="CZ17" s="665">
        <v>11.7</v>
      </c>
      <c r="DA17" s="665"/>
      <c r="DB17" s="665"/>
      <c r="DC17" s="665"/>
      <c r="DD17" s="611" t="s">
        <v>121</v>
      </c>
      <c r="DE17" s="606"/>
      <c r="DF17" s="606"/>
      <c r="DG17" s="606"/>
      <c r="DH17" s="606"/>
      <c r="DI17" s="606"/>
      <c r="DJ17" s="606"/>
      <c r="DK17" s="606"/>
      <c r="DL17" s="606"/>
      <c r="DM17" s="606"/>
      <c r="DN17" s="606"/>
      <c r="DO17" s="606"/>
      <c r="DP17" s="607"/>
      <c r="DQ17" s="611">
        <v>1776185</v>
      </c>
      <c r="DR17" s="606"/>
      <c r="DS17" s="606"/>
      <c r="DT17" s="606"/>
      <c r="DU17" s="606"/>
      <c r="DV17" s="606"/>
      <c r="DW17" s="606"/>
      <c r="DX17" s="606"/>
      <c r="DY17" s="606"/>
      <c r="DZ17" s="606"/>
      <c r="EA17" s="606"/>
      <c r="EB17" s="606"/>
      <c r="EC17" s="646"/>
    </row>
    <row r="18" spans="2:133" ht="11.25" customHeight="1" x14ac:dyDescent="0.15">
      <c r="B18" s="600" t="s">
        <v>262</v>
      </c>
      <c r="C18" s="601"/>
      <c r="D18" s="601"/>
      <c r="E18" s="601"/>
      <c r="F18" s="601"/>
      <c r="G18" s="601"/>
      <c r="H18" s="601"/>
      <c r="I18" s="601"/>
      <c r="J18" s="601"/>
      <c r="K18" s="601"/>
      <c r="L18" s="601"/>
      <c r="M18" s="601"/>
      <c r="N18" s="601"/>
      <c r="O18" s="601"/>
      <c r="P18" s="601"/>
      <c r="Q18" s="602"/>
      <c r="R18" s="603">
        <v>6157244</v>
      </c>
      <c r="S18" s="606"/>
      <c r="T18" s="606"/>
      <c r="U18" s="606"/>
      <c r="V18" s="606"/>
      <c r="W18" s="606"/>
      <c r="X18" s="606"/>
      <c r="Y18" s="607"/>
      <c r="Z18" s="665">
        <v>39.299999999999997</v>
      </c>
      <c r="AA18" s="665"/>
      <c r="AB18" s="665"/>
      <c r="AC18" s="665"/>
      <c r="AD18" s="666">
        <v>5029352</v>
      </c>
      <c r="AE18" s="666"/>
      <c r="AF18" s="666"/>
      <c r="AG18" s="666"/>
      <c r="AH18" s="666"/>
      <c r="AI18" s="666"/>
      <c r="AJ18" s="666"/>
      <c r="AK18" s="666"/>
      <c r="AL18" s="608">
        <v>56.9</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121</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121</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121</v>
      </c>
      <c r="DR18" s="606"/>
      <c r="DS18" s="606"/>
      <c r="DT18" s="606"/>
      <c r="DU18" s="606"/>
      <c r="DV18" s="606"/>
      <c r="DW18" s="606"/>
      <c r="DX18" s="606"/>
      <c r="DY18" s="606"/>
      <c r="DZ18" s="606"/>
      <c r="EA18" s="606"/>
      <c r="EB18" s="606"/>
      <c r="EC18" s="646"/>
    </row>
    <row r="19" spans="2:133" ht="11.25" customHeight="1" x14ac:dyDescent="0.15">
      <c r="B19" s="600" t="s">
        <v>265</v>
      </c>
      <c r="C19" s="601"/>
      <c r="D19" s="601"/>
      <c r="E19" s="601"/>
      <c r="F19" s="601"/>
      <c r="G19" s="601"/>
      <c r="H19" s="601"/>
      <c r="I19" s="601"/>
      <c r="J19" s="601"/>
      <c r="K19" s="601"/>
      <c r="L19" s="601"/>
      <c r="M19" s="601"/>
      <c r="N19" s="601"/>
      <c r="O19" s="601"/>
      <c r="P19" s="601"/>
      <c r="Q19" s="602"/>
      <c r="R19" s="603">
        <v>5029352</v>
      </c>
      <c r="S19" s="606"/>
      <c r="T19" s="606"/>
      <c r="U19" s="606"/>
      <c r="V19" s="606"/>
      <c r="W19" s="606"/>
      <c r="X19" s="606"/>
      <c r="Y19" s="607"/>
      <c r="Z19" s="665">
        <v>32.1</v>
      </c>
      <c r="AA19" s="665"/>
      <c r="AB19" s="665"/>
      <c r="AC19" s="665"/>
      <c r="AD19" s="666">
        <v>5029352</v>
      </c>
      <c r="AE19" s="666"/>
      <c r="AF19" s="666"/>
      <c r="AG19" s="666"/>
      <c r="AH19" s="666"/>
      <c r="AI19" s="666"/>
      <c r="AJ19" s="666"/>
      <c r="AK19" s="666"/>
      <c r="AL19" s="608">
        <v>56.9</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5024</v>
      </c>
      <c r="BH19" s="606"/>
      <c r="BI19" s="606"/>
      <c r="BJ19" s="606"/>
      <c r="BK19" s="606"/>
      <c r="BL19" s="606"/>
      <c r="BM19" s="606"/>
      <c r="BN19" s="607"/>
      <c r="BO19" s="665">
        <v>0.2</v>
      </c>
      <c r="BP19" s="665"/>
      <c r="BQ19" s="665"/>
      <c r="BR19" s="665"/>
      <c r="BS19" s="611" t="s">
        <v>121</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121</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x14ac:dyDescent="0.15">
      <c r="B20" s="600" t="s">
        <v>268</v>
      </c>
      <c r="C20" s="601"/>
      <c r="D20" s="601"/>
      <c r="E20" s="601"/>
      <c r="F20" s="601"/>
      <c r="G20" s="601"/>
      <c r="H20" s="601"/>
      <c r="I20" s="601"/>
      <c r="J20" s="601"/>
      <c r="K20" s="601"/>
      <c r="L20" s="601"/>
      <c r="M20" s="601"/>
      <c r="N20" s="601"/>
      <c r="O20" s="601"/>
      <c r="P20" s="601"/>
      <c r="Q20" s="602"/>
      <c r="R20" s="603">
        <v>1127492</v>
      </c>
      <c r="S20" s="606"/>
      <c r="T20" s="606"/>
      <c r="U20" s="606"/>
      <c r="V20" s="606"/>
      <c r="W20" s="606"/>
      <c r="X20" s="606"/>
      <c r="Y20" s="607"/>
      <c r="Z20" s="665">
        <v>7.2</v>
      </c>
      <c r="AA20" s="665"/>
      <c r="AB20" s="665"/>
      <c r="AC20" s="665"/>
      <c r="AD20" s="666" t="s">
        <v>121</v>
      </c>
      <c r="AE20" s="666"/>
      <c r="AF20" s="666"/>
      <c r="AG20" s="666"/>
      <c r="AH20" s="666"/>
      <c r="AI20" s="666"/>
      <c r="AJ20" s="666"/>
      <c r="AK20" s="666"/>
      <c r="AL20" s="608" t="s">
        <v>121</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5024</v>
      </c>
      <c r="BH20" s="606"/>
      <c r="BI20" s="606"/>
      <c r="BJ20" s="606"/>
      <c r="BK20" s="606"/>
      <c r="BL20" s="606"/>
      <c r="BM20" s="606"/>
      <c r="BN20" s="607"/>
      <c r="BO20" s="665">
        <v>0.2</v>
      </c>
      <c r="BP20" s="665"/>
      <c r="BQ20" s="665"/>
      <c r="BR20" s="665"/>
      <c r="BS20" s="611" t="s">
        <v>121</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15369317</v>
      </c>
      <c r="CS20" s="606"/>
      <c r="CT20" s="606"/>
      <c r="CU20" s="606"/>
      <c r="CV20" s="606"/>
      <c r="CW20" s="606"/>
      <c r="CX20" s="606"/>
      <c r="CY20" s="607"/>
      <c r="CZ20" s="665">
        <v>100</v>
      </c>
      <c r="DA20" s="665"/>
      <c r="DB20" s="665"/>
      <c r="DC20" s="665"/>
      <c r="DD20" s="611">
        <v>1022216</v>
      </c>
      <c r="DE20" s="606"/>
      <c r="DF20" s="606"/>
      <c r="DG20" s="606"/>
      <c r="DH20" s="606"/>
      <c r="DI20" s="606"/>
      <c r="DJ20" s="606"/>
      <c r="DK20" s="606"/>
      <c r="DL20" s="606"/>
      <c r="DM20" s="606"/>
      <c r="DN20" s="606"/>
      <c r="DO20" s="606"/>
      <c r="DP20" s="607"/>
      <c r="DQ20" s="611">
        <v>10492777</v>
      </c>
      <c r="DR20" s="606"/>
      <c r="DS20" s="606"/>
      <c r="DT20" s="606"/>
      <c r="DU20" s="606"/>
      <c r="DV20" s="606"/>
      <c r="DW20" s="606"/>
      <c r="DX20" s="606"/>
      <c r="DY20" s="606"/>
      <c r="DZ20" s="606"/>
      <c r="EA20" s="606"/>
      <c r="EB20" s="606"/>
      <c r="EC20" s="646"/>
    </row>
    <row r="21" spans="2:133" ht="11.25" customHeight="1" x14ac:dyDescent="0.15">
      <c r="B21" s="600" t="s">
        <v>271</v>
      </c>
      <c r="C21" s="601"/>
      <c r="D21" s="601"/>
      <c r="E21" s="601"/>
      <c r="F21" s="601"/>
      <c r="G21" s="601"/>
      <c r="H21" s="601"/>
      <c r="I21" s="601"/>
      <c r="J21" s="601"/>
      <c r="K21" s="601"/>
      <c r="L21" s="601"/>
      <c r="M21" s="601"/>
      <c r="N21" s="601"/>
      <c r="O21" s="601"/>
      <c r="P21" s="601"/>
      <c r="Q21" s="602"/>
      <c r="R21" s="603">
        <v>400</v>
      </c>
      <c r="S21" s="606"/>
      <c r="T21" s="606"/>
      <c r="U21" s="606"/>
      <c r="V21" s="606"/>
      <c r="W21" s="606"/>
      <c r="X21" s="606"/>
      <c r="Y21" s="607"/>
      <c r="Z21" s="665">
        <v>0</v>
      </c>
      <c r="AA21" s="665"/>
      <c r="AB21" s="665"/>
      <c r="AC21" s="665"/>
      <c r="AD21" s="666" t="s">
        <v>121</v>
      </c>
      <c r="AE21" s="666"/>
      <c r="AF21" s="666"/>
      <c r="AG21" s="666"/>
      <c r="AH21" s="666"/>
      <c r="AI21" s="666"/>
      <c r="AJ21" s="666"/>
      <c r="AK21" s="666"/>
      <c r="AL21" s="608" t="s">
        <v>121</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5024</v>
      </c>
      <c r="BH21" s="606"/>
      <c r="BI21" s="606"/>
      <c r="BJ21" s="606"/>
      <c r="BK21" s="606"/>
      <c r="BL21" s="606"/>
      <c r="BM21" s="606"/>
      <c r="BN21" s="607"/>
      <c r="BO21" s="665">
        <v>0.2</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273</v>
      </c>
      <c r="C22" s="601"/>
      <c r="D22" s="601"/>
      <c r="E22" s="601"/>
      <c r="F22" s="601"/>
      <c r="G22" s="601"/>
      <c r="H22" s="601"/>
      <c r="I22" s="601"/>
      <c r="J22" s="601"/>
      <c r="K22" s="601"/>
      <c r="L22" s="601"/>
      <c r="M22" s="601"/>
      <c r="N22" s="601"/>
      <c r="O22" s="601"/>
      <c r="P22" s="601"/>
      <c r="Q22" s="602"/>
      <c r="R22" s="603">
        <v>9920117</v>
      </c>
      <c r="S22" s="606"/>
      <c r="T22" s="606"/>
      <c r="U22" s="606"/>
      <c r="V22" s="606"/>
      <c r="W22" s="606"/>
      <c r="X22" s="606"/>
      <c r="Y22" s="607"/>
      <c r="Z22" s="665">
        <v>63.3</v>
      </c>
      <c r="AA22" s="665"/>
      <c r="AB22" s="665"/>
      <c r="AC22" s="665"/>
      <c r="AD22" s="666">
        <v>8792225</v>
      </c>
      <c r="AE22" s="666"/>
      <c r="AF22" s="666"/>
      <c r="AG22" s="666"/>
      <c r="AH22" s="666"/>
      <c r="AI22" s="666"/>
      <c r="AJ22" s="666"/>
      <c r="AK22" s="666"/>
      <c r="AL22" s="608">
        <v>99.5</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121</v>
      </c>
      <c r="BH22" s="606"/>
      <c r="BI22" s="606"/>
      <c r="BJ22" s="606"/>
      <c r="BK22" s="606"/>
      <c r="BL22" s="606"/>
      <c r="BM22" s="606"/>
      <c r="BN22" s="607"/>
      <c r="BO22" s="665" t="s">
        <v>121</v>
      </c>
      <c r="BP22" s="665"/>
      <c r="BQ22" s="665"/>
      <c r="BR22" s="665"/>
      <c r="BS22" s="611" t="s">
        <v>121</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276</v>
      </c>
      <c r="C23" s="601"/>
      <c r="D23" s="601"/>
      <c r="E23" s="601"/>
      <c r="F23" s="601"/>
      <c r="G23" s="601"/>
      <c r="H23" s="601"/>
      <c r="I23" s="601"/>
      <c r="J23" s="601"/>
      <c r="K23" s="601"/>
      <c r="L23" s="601"/>
      <c r="M23" s="601"/>
      <c r="N23" s="601"/>
      <c r="O23" s="601"/>
      <c r="P23" s="601"/>
      <c r="Q23" s="602"/>
      <c r="R23" s="603">
        <v>4449</v>
      </c>
      <c r="S23" s="606"/>
      <c r="T23" s="606"/>
      <c r="U23" s="606"/>
      <c r="V23" s="606"/>
      <c r="W23" s="606"/>
      <c r="X23" s="606"/>
      <c r="Y23" s="607"/>
      <c r="Z23" s="665">
        <v>0</v>
      </c>
      <c r="AA23" s="665"/>
      <c r="AB23" s="665"/>
      <c r="AC23" s="665"/>
      <c r="AD23" s="666">
        <v>4449</v>
      </c>
      <c r="AE23" s="666"/>
      <c r="AF23" s="666"/>
      <c r="AG23" s="666"/>
      <c r="AH23" s="666"/>
      <c r="AI23" s="666"/>
      <c r="AJ23" s="666"/>
      <c r="AK23" s="666"/>
      <c r="AL23" s="608">
        <v>0.1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121</v>
      </c>
      <c r="BP23" s="665"/>
      <c r="BQ23" s="665"/>
      <c r="BR23" s="665"/>
      <c r="BS23" s="611" t="s">
        <v>121</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x14ac:dyDescent="0.15">
      <c r="B24" s="600" t="s">
        <v>283</v>
      </c>
      <c r="C24" s="601"/>
      <c r="D24" s="601"/>
      <c r="E24" s="601"/>
      <c r="F24" s="601"/>
      <c r="G24" s="601"/>
      <c r="H24" s="601"/>
      <c r="I24" s="601"/>
      <c r="J24" s="601"/>
      <c r="K24" s="601"/>
      <c r="L24" s="601"/>
      <c r="M24" s="601"/>
      <c r="N24" s="601"/>
      <c r="O24" s="601"/>
      <c r="P24" s="601"/>
      <c r="Q24" s="602"/>
      <c r="R24" s="603">
        <v>243834</v>
      </c>
      <c r="S24" s="606"/>
      <c r="T24" s="606"/>
      <c r="U24" s="606"/>
      <c r="V24" s="606"/>
      <c r="W24" s="606"/>
      <c r="X24" s="606"/>
      <c r="Y24" s="607"/>
      <c r="Z24" s="665">
        <v>1.6</v>
      </c>
      <c r="AA24" s="665"/>
      <c r="AB24" s="665"/>
      <c r="AC24" s="665"/>
      <c r="AD24" s="666" t="s">
        <v>121</v>
      </c>
      <c r="AE24" s="666"/>
      <c r="AF24" s="666"/>
      <c r="AG24" s="666"/>
      <c r="AH24" s="666"/>
      <c r="AI24" s="666"/>
      <c r="AJ24" s="666"/>
      <c r="AK24" s="666"/>
      <c r="AL24" s="608" t="s">
        <v>121</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121</v>
      </c>
      <c r="BH24" s="606"/>
      <c r="BI24" s="606"/>
      <c r="BJ24" s="606"/>
      <c r="BK24" s="606"/>
      <c r="BL24" s="606"/>
      <c r="BM24" s="606"/>
      <c r="BN24" s="607"/>
      <c r="BO24" s="665" t="s">
        <v>121</v>
      </c>
      <c r="BP24" s="665"/>
      <c r="BQ24" s="665"/>
      <c r="BR24" s="665"/>
      <c r="BS24" s="611" t="s">
        <v>121</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8187539</v>
      </c>
      <c r="CS24" s="669"/>
      <c r="CT24" s="669"/>
      <c r="CU24" s="669"/>
      <c r="CV24" s="669"/>
      <c r="CW24" s="669"/>
      <c r="CX24" s="669"/>
      <c r="CY24" s="715"/>
      <c r="CZ24" s="716">
        <v>53.3</v>
      </c>
      <c r="DA24" s="685"/>
      <c r="DB24" s="685"/>
      <c r="DC24" s="719"/>
      <c r="DD24" s="714">
        <v>4957828</v>
      </c>
      <c r="DE24" s="669"/>
      <c r="DF24" s="669"/>
      <c r="DG24" s="669"/>
      <c r="DH24" s="669"/>
      <c r="DI24" s="669"/>
      <c r="DJ24" s="669"/>
      <c r="DK24" s="715"/>
      <c r="DL24" s="714">
        <v>4883615</v>
      </c>
      <c r="DM24" s="669"/>
      <c r="DN24" s="669"/>
      <c r="DO24" s="669"/>
      <c r="DP24" s="669"/>
      <c r="DQ24" s="669"/>
      <c r="DR24" s="669"/>
      <c r="DS24" s="669"/>
      <c r="DT24" s="669"/>
      <c r="DU24" s="669"/>
      <c r="DV24" s="715"/>
      <c r="DW24" s="716">
        <v>52.8</v>
      </c>
      <c r="DX24" s="685"/>
      <c r="DY24" s="685"/>
      <c r="DZ24" s="685"/>
      <c r="EA24" s="685"/>
      <c r="EB24" s="685"/>
      <c r="EC24" s="717"/>
    </row>
    <row r="25" spans="2:133" ht="11.25" customHeight="1" x14ac:dyDescent="0.15">
      <c r="B25" s="600" t="s">
        <v>286</v>
      </c>
      <c r="C25" s="601"/>
      <c r="D25" s="601"/>
      <c r="E25" s="601"/>
      <c r="F25" s="601"/>
      <c r="G25" s="601"/>
      <c r="H25" s="601"/>
      <c r="I25" s="601"/>
      <c r="J25" s="601"/>
      <c r="K25" s="601"/>
      <c r="L25" s="601"/>
      <c r="M25" s="601"/>
      <c r="N25" s="601"/>
      <c r="O25" s="601"/>
      <c r="P25" s="601"/>
      <c r="Q25" s="602"/>
      <c r="R25" s="603">
        <v>70775</v>
      </c>
      <c r="S25" s="606"/>
      <c r="T25" s="606"/>
      <c r="U25" s="606"/>
      <c r="V25" s="606"/>
      <c r="W25" s="606"/>
      <c r="X25" s="606"/>
      <c r="Y25" s="607"/>
      <c r="Z25" s="665">
        <v>0.5</v>
      </c>
      <c r="AA25" s="665"/>
      <c r="AB25" s="665"/>
      <c r="AC25" s="665"/>
      <c r="AD25" s="666">
        <v>4807</v>
      </c>
      <c r="AE25" s="666"/>
      <c r="AF25" s="666"/>
      <c r="AG25" s="666"/>
      <c r="AH25" s="666"/>
      <c r="AI25" s="666"/>
      <c r="AJ25" s="666"/>
      <c r="AK25" s="666"/>
      <c r="AL25" s="608">
        <v>0.1</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121</v>
      </c>
      <c r="BH25" s="606"/>
      <c r="BI25" s="606"/>
      <c r="BJ25" s="606"/>
      <c r="BK25" s="606"/>
      <c r="BL25" s="606"/>
      <c r="BM25" s="606"/>
      <c r="BN25" s="607"/>
      <c r="BO25" s="665" t="s">
        <v>121</v>
      </c>
      <c r="BP25" s="665"/>
      <c r="BQ25" s="665"/>
      <c r="BR25" s="665"/>
      <c r="BS25" s="611" t="s">
        <v>121</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2065041</v>
      </c>
      <c r="CS25" s="604"/>
      <c r="CT25" s="604"/>
      <c r="CU25" s="604"/>
      <c r="CV25" s="604"/>
      <c r="CW25" s="604"/>
      <c r="CX25" s="604"/>
      <c r="CY25" s="605"/>
      <c r="CZ25" s="608">
        <v>13.4</v>
      </c>
      <c r="DA25" s="637"/>
      <c r="DB25" s="637"/>
      <c r="DC25" s="638"/>
      <c r="DD25" s="611">
        <v>1973342</v>
      </c>
      <c r="DE25" s="604"/>
      <c r="DF25" s="604"/>
      <c r="DG25" s="604"/>
      <c r="DH25" s="604"/>
      <c r="DI25" s="604"/>
      <c r="DJ25" s="604"/>
      <c r="DK25" s="605"/>
      <c r="DL25" s="611">
        <v>1930198</v>
      </c>
      <c r="DM25" s="604"/>
      <c r="DN25" s="604"/>
      <c r="DO25" s="604"/>
      <c r="DP25" s="604"/>
      <c r="DQ25" s="604"/>
      <c r="DR25" s="604"/>
      <c r="DS25" s="604"/>
      <c r="DT25" s="604"/>
      <c r="DU25" s="604"/>
      <c r="DV25" s="605"/>
      <c r="DW25" s="608">
        <v>20.9</v>
      </c>
      <c r="DX25" s="637"/>
      <c r="DY25" s="637"/>
      <c r="DZ25" s="637"/>
      <c r="EA25" s="637"/>
      <c r="EB25" s="637"/>
      <c r="EC25" s="639"/>
    </row>
    <row r="26" spans="2:133" ht="11.25" customHeight="1" x14ac:dyDescent="0.15">
      <c r="B26" s="600" t="s">
        <v>289</v>
      </c>
      <c r="C26" s="601"/>
      <c r="D26" s="601"/>
      <c r="E26" s="601"/>
      <c r="F26" s="601"/>
      <c r="G26" s="601"/>
      <c r="H26" s="601"/>
      <c r="I26" s="601"/>
      <c r="J26" s="601"/>
      <c r="K26" s="601"/>
      <c r="L26" s="601"/>
      <c r="M26" s="601"/>
      <c r="N26" s="601"/>
      <c r="O26" s="601"/>
      <c r="P26" s="601"/>
      <c r="Q26" s="602"/>
      <c r="R26" s="603">
        <v>86734</v>
      </c>
      <c r="S26" s="606"/>
      <c r="T26" s="606"/>
      <c r="U26" s="606"/>
      <c r="V26" s="606"/>
      <c r="W26" s="606"/>
      <c r="X26" s="606"/>
      <c r="Y26" s="607"/>
      <c r="Z26" s="665">
        <v>0.6</v>
      </c>
      <c r="AA26" s="665"/>
      <c r="AB26" s="665"/>
      <c r="AC26" s="665"/>
      <c r="AD26" s="666" t="s">
        <v>121</v>
      </c>
      <c r="AE26" s="666"/>
      <c r="AF26" s="666"/>
      <c r="AG26" s="666"/>
      <c r="AH26" s="666"/>
      <c r="AI26" s="666"/>
      <c r="AJ26" s="666"/>
      <c r="AK26" s="666"/>
      <c r="AL26" s="608" t="s">
        <v>121</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121</v>
      </c>
      <c r="BP26" s="665"/>
      <c r="BQ26" s="665"/>
      <c r="BR26" s="665"/>
      <c r="BS26" s="611" t="s">
        <v>121</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1287796</v>
      </c>
      <c r="CS26" s="606"/>
      <c r="CT26" s="606"/>
      <c r="CU26" s="606"/>
      <c r="CV26" s="606"/>
      <c r="CW26" s="606"/>
      <c r="CX26" s="606"/>
      <c r="CY26" s="607"/>
      <c r="CZ26" s="608">
        <v>8.4</v>
      </c>
      <c r="DA26" s="637"/>
      <c r="DB26" s="637"/>
      <c r="DC26" s="638"/>
      <c r="DD26" s="611">
        <v>1209752</v>
      </c>
      <c r="DE26" s="606"/>
      <c r="DF26" s="606"/>
      <c r="DG26" s="606"/>
      <c r="DH26" s="606"/>
      <c r="DI26" s="606"/>
      <c r="DJ26" s="606"/>
      <c r="DK26" s="607"/>
      <c r="DL26" s="611" t="s">
        <v>121</v>
      </c>
      <c r="DM26" s="606"/>
      <c r="DN26" s="606"/>
      <c r="DO26" s="606"/>
      <c r="DP26" s="606"/>
      <c r="DQ26" s="606"/>
      <c r="DR26" s="606"/>
      <c r="DS26" s="606"/>
      <c r="DT26" s="606"/>
      <c r="DU26" s="606"/>
      <c r="DV26" s="607"/>
      <c r="DW26" s="608" t="s">
        <v>121</v>
      </c>
      <c r="DX26" s="637"/>
      <c r="DY26" s="637"/>
      <c r="DZ26" s="637"/>
      <c r="EA26" s="637"/>
      <c r="EB26" s="637"/>
      <c r="EC26" s="639"/>
    </row>
    <row r="27" spans="2:133" ht="11.25" customHeight="1" x14ac:dyDescent="0.15">
      <c r="B27" s="600" t="s">
        <v>292</v>
      </c>
      <c r="C27" s="601"/>
      <c r="D27" s="601"/>
      <c r="E27" s="601"/>
      <c r="F27" s="601"/>
      <c r="G27" s="601"/>
      <c r="H27" s="601"/>
      <c r="I27" s="601"/>
      <c r="J27" s="601"/>
      <c r="K27" s="601"/>
      <c r="L27" s="601"/>
      <c r="M27" s="601"/>
      <c r="N27" s="601"/>
      <c r="O27" s="601"/>
      <c r="P27" s="601"/>
      <c r="Q27" s="602"/>
      <c r="R27" s="603">
        <v>2665256</v>
      </c>
      <c r="S27" s="606"/>
      <c r="T27" s="606"/>
      <c r="U27" s="606"/>
      <c r="V27" s="606"/>
      <c r="W27" s="606"/>
      <c r="X27" s="606"/>
      <c r="Y27" s="607"/>
      <c r="Z27" s="665">
        <v>17</v>
      </c>
      <c r="AA27" s="665"/>
      <c r="AB27" s="665"/>
      <c r="AC27" s="665"/>
      <c r="AD27" s="666" t="s">
        <v>121</v>
      </c>
      <c r="AE27" s="666"/>
      <c r="AF27" s="666"/>
      <c r="AG27" s="666"/>
      <c r="AH27" s="666"/>
      <c r="AI27" s="666"/>
      <c r="AJ27" s="666"/>
      <c r="AK27" s="666"/>
      <c r="AL27" s="608" t="s">
        <v>121</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3008931</v>
      </c>
      <c r="BH27" s="606"/>
      <c r="BI27" s="606"/>
      <c r="BJ27" s="606"/>
      <c r="BK27" s="606"/>
      <c r="BL27" s="606"/>
      <c r="BM27" s="606"/>
      <c r="BN27" s="607"/>
      <c r="BO27" s="665">
        <v>100</v>
      </c>
      <c r="BP27" s="665"/>
      <c r="BQ27" s="665"/>
      <c r="BR27" s="665"/>
      <c r="BS27" s="611">
        <v>197597</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4329618</v>
      </c>
      <c r="CS27" s="604"/>
      <c r="CT27" s="604"/>
      <c r="CU27" s="604"/>
      <c r="CV27" s="604"/>
      <c r="CW27" s="604"/>
      <c r="CX27" s="604"/>
      <c r="CY27" s="605"/>
      <c r="CZ27" s="608">
        <v>28.2</v>
      </c>
      <c r="DA27" s="637"/>
      <c r="DB27" s="637"/>
      <c r="DC27" s="638"/>
      <c r="DD27" s="611">
        <v>1208301</v>
      </c>
      <c r="DE27" s="604"/>
      <c r="DF27" s="604"/>
      <c r="DG27" s="604"/>
      <c r="DH27" s="604"/>
      <c r="DI27" s="604"/>
      <c r="DJ27" s="604"/>
      <c r="DK27" s="605"/>
      <c r="DL27" s="611">
        <v>1178540</v>
      </c>
      <c r="DM27" s="604"/>
      <c r="DN27" s="604"/>
      <c r="DO27" s="604"/>
      <c r="DP27" s="604"/>
      <c r="DQ27" s="604"/>
      <c r="DR27" s="604"/>
      <c r="DS27" s="604"/>
      <c r="DT27" s="604"/>
      <c r="DU27" s="604"/>
      <c r="DV27" s="605"/>
      <c r="DW27" s="608">
        <v>12.7</v>
      </c>
      <c r="DX27" s="637"/>
      <c r="DY27" s="637"/>
      <c r="DZ27" s="637"/>
      <c r="EA27" s="637"/>
      <c r="EB27" s="637"/>
      <c r="EC27" s="639"/>
    </row>
    <row r="28" spans="2:133" ht="11.25" customHeight="1" x14ac:dyDescent="0.15">
      <c r="B28" s="708" t="s">
        <v>295</v>
      </c>
      <c r="C28" s="709"/>
      <c r="D28" s="709"/>
      <c r="E28" s="709"/>
      <c r="F28" s="709"/>
      <c r="G28" s="709"/>
      <c r="H28" s="709"/>
      <c r="I28" s="709"/>
      <c r="J28" s="709"/>
      <c r="K28" s="709"/>
      <c r="L28" s="709"/>
      <c r="M28" s="709"/>
      <c r="N28" s="709"/>
      <c r="O28" s="709"/>
      <c r="P28" s="709"/>
      <c r="Q28" s="710"/>
      <c r="R28" s="603" t="s">
        <v>121</v>
      </c>
      <c r="S28" s="606"/>
      <c r="T28" s="606"/>
      <c r="U28" s="606"/>
      <c r="V28" s="606"/>
      <c r="W28" s="606"/>
      <c r="X28" s="606"/>
      <c r="Y28" s="607"/>
      <c r="Z28" s="665" t="s">
        <v>121</v>
      </c>
      <c r="AA28" s="665"/>
      <c r="AB28" s="665"/>
      <c r="AC28" s="665"/>
      <c r="AD28" s="666" t="s">
        <v>121</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1792880</v>
      </c>
      <c r="CS28" s="606"/>
      <c r="CT28" s="606"/>
      <c r="CU28" s="606"/>
      <c r="CV28" s="606"/>
      <c r="CW28" s="606"/>
      <c r="CX28" s="606"/>
      <c r="CY28" s="607"/>
      <c r="CZ28" s="608">
        <v>11.7</v>
      </c>
      <c r="DA28" s="637"/>
      <c r="DB28" s="637"/>
      <c r="DC28" s="638"/>
      <c r="DD28" s="611">
        <v>1776185</v>
      </c>
      <c r="DE28" s="606"/>
      <c r="DF28" s="606"/>
      <c r="DG28" s="606"/>
      <c r="DH28" s="606"/>
      <c r="DI28" s="606"/>
      <c r="DJ28" s="606"/>
      <c r="DK28" s="607"/>
      <c r="DL28" s="611">
        <v>1774877</v>
      </c>
      <c r="DM28" s="606"/>
      <c r="DN28" s="606"/>
      <c r="DO28" s="606"/>
      <c r="DP28" s="606"/>
      <c r="DQ28" s="606"/>
      <c r="DR28" s="606"/>
      <c r="DS28" s="606"/>
      <c r="DT28" s="606"/>
      <c r="DU28" s="606"/>
      <c r="DV28" s="607"/>
      <c r="DW28" s="608">
        <v>19.2</v>
      </c>
      <c r="DX28" s="637"/>
      <c r="DY28" s="637"/>
      <c r="DZ28" s="637"/>
      <c r="EA28" s="637"/>
      <c r="EB28" s="637"/>
      <c r="EC28" s="639"/>
    </row>
    <row r="29" spans="2:133" ht="11.25" customHeight="1" x14ac:dyDescent="0.15">
      <c r="B29" s="600" t="s">
        <v>297</v>
      </c>
      <c r="C29" s="601"/>
      <c r="D29" s="601"/>
      <c r="E29" s="601"/>
      <c r="F29" s="601"/>
      <c r="G29" s="601"/>
      <c r="H29" s="601"/>
      <c r="I29" s="601"/>
      <c r="J29" s="601"/>
      <c r="K29" s="601"/>
      <c r="L29" s="601"/>
      <c r="M29" s="601"/>
      <c r="N29" s="601"/>
      <c r="O29" s="601"/>
      <c r="P29" s="601"/>
      <c r="Q29" s="602"/>
      <c r="R29" s="603">
        <v>1266562</v>
      </c>
      <c r="S29" s="606"/>
      <c r="T29" s="606"/>
      <c r="U29" s="606"/>
      <c r="V29" s="606"/>
      <c r="W29" s="606"/>
      <c r="X29" s="606"/>
      <c r="Y29" s="607"/>
      <c r="Z29" s="665">
        <v>8.1</v>
      </c>
      <c r="AA29" s="665"/>
      <c r="AB29" s="665"/>
      <c r="AC29" s="665"/>
      <c r="AD29" s="666" t="s">
        <v>121</v>
      </c>
      <c r="AE29" s="666"/>
      <c r="AF29" s="666"/>
      <c r="AG29" s="666"/>
      <c r="AH29" s="666"/>
      <c r="AI29" s="666"/>
      <c r="AJ29" s="666"/>
      <c r="AK29" s="666"/>
      <c r="AL29" s="608" t="s">
        <v>121</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1792849</v>
      </c>
      <c r="CS29" s="604"/>
      <c r="CT29" s="604"/>
      <c r="CU29" s="604"/>
      <c r="CV29" s="604"/>
      <c r="CW29" s="604"/>
      <c r="CX29" s="604"/>
      <c r="CY29" s="605"/>
      <c r="CZ29" s="608">
        <v>11.7</v>
      </c>
      <c r="DA29" s="637"/>
      <c r="DB29" s="637"/>
      <c r="DC29" s="638"/>
      <c r="DD29" s="611">
        <v>1776154</v>
      </c>
      <c r="DE29" s="604"/>
      <c r="DF29" s="604"/>
      <c r="DG29" s="604"/>
      <c r="DH29" s="604"/>
      <c r="DI29" s="604"/>
      <c r="DJ29" s="604"/>
      <c r="DK29" s="605"/>
      <c r="DL29" s="611">
        <v>1774846</v>
      </c>
      <c r="DM29" s="604"/>
      <c r="DN29" s="604"/>
      <c r="DO29" s="604"/>
      <c r="DP29" s="604"/>
      <c r="DQ29" s="604"/>
      <c r="DR29" s="604"/>
      <c r="DS29" s="604"/>
      <c r="DT29" s="604"/>
      <c r="DU29" s="604"/>
      <c r="DV29" s="605"/>
      <c r="DW29" s="608">
        <v>19.2</v>
      </c>
      <c r="DX29" s="637"/>
      <c r="DY29" s="637"/>
      <c r="DZ29" s="637"/>
      <c r="EA29" s="637"/>
      <c r="EB29" s="637"/>
      <c r="EC29" s="639"/>
    </row>
    <row r="30" spans="2:133" ht="11.25" customHeight="1" x14ac:dyDescent="0.15">
      <c r="B30" s="600" t="s">
        <v>302</v>
      </c>
      <c r="C30" s="601"/>
      <c r="D30" s="601"/>
      <c r="E30" s="601"/>
      <c r="F30" s="601"/>
      <c r="G30" s="601"/>
      <c r="H30" s="601"/>
      <c r="I30" s="601"/>
      <c r="J30" s="601"/>
      <c r="K30" s="601"/>
      <c r="L30" s="601"/>
      <c r="M30" s="601"/>
      <c r="N30" s="601"/>
      <c r="O30" s="601"/>
      <c r="P30" s="601"/>
      <c r="Q30" s="602"/>
      <c r="R30" s="603">
        <v>50636</v>
      </c>
      <c r="S30" s="606"/>
      <c r="T30" s="606"/>
      <c r="U30" s="606"/>
      <c r="V30" s="606"/>
      <c r="W30" s="606"/>
      <c r="X30" s="606"/>
      <c r="Y30" s="607"/>
      <c r="Z30" s="665">
        <v>0.3</v>
      </c>
      <c r="AA30" s="665"/>
      <c r="AB30" s="665"/>
      <c r="AC30" s="665"/>
      <c r="AD30" s="666">
        <v>6352</v>
      </c>
      <c r="AE30" s="666"/>
      <c r="AF30" s="666"/>
      <c r="AG30" s="666"/>
      <c r="AH30" s="666"/>
      <c r="AI30" s="666"/>
      <c r="AJ30" s="666"/>
      <c r="AK30" s="666"/>
      <c r="AL30" s="608">
        <v>0.1</v>
      </c>
      <c r="AM30" s="609"/>
      <c r="AN30" s="609"/>
      <c r="AO30" s="667"/>
      <c r="AP30" s="693" t="s">
        <v>303</v>
      </c>
      <c r="AQ30" s="694"/>
      <c r="AR30" s="694"/>
      <c r="AS30" s="694"/>
      <c r="AT30" s="699" t="s">
        <v>304</v>
      </c>
      <c r="AU30" s="210"/>
      <c r="AV30" s="210"/>
      <c r="AW30" s="210"/>
      <c r="AX30" s="702" t="s">
        <v>181</v>
      </c>
      <c r="AY30" s="703"/>
      <c r="AZ30" s="703"/>
      <c r="BA30" s="703"/>
      <c r="BB30" s="703"/>
      <c r="BC30" s="703"/>
      <c r="BD30" s="703"/>
      <c r="BE30" s="703"/>
      <c r="BF30" s="704"/>
      <c r="BG30" s="683">
        <v>98.7</v>
      </c>
      <c r="BH30" s="684"/>
      <c r="BI30" s="684"/>
      <c r="BJ30" s="684"/>
      <c r="BK30" s="684"/>
      <c r="BL30" s="684"/>
      <c r="BM30" s="685">
        <v>93.8</v>
      </c>
      <c r="BN30" s="684"/>
      <c r="BO30" s="684"/>
      <c r="BP30" s="684"/>
      <c r="BQ30" s="686"/>
      <c r="BR30" s="683">
        <v>98.6</v>
      </c>
      <c r="BS30" s="684"/>
      <c r="BT30" s="684"/>
      <c r="BU30" s="684"/>
      <c r="BV30" s="684"/>
      <c r="BW30" s="684"/>
      <c r="BX30" s="685">
        <v>93.2</v>
      </c>
      <c r="BY30" s="684"/>
      <c r="BZ30" s="684"/>
      <c r="CA30" s="684"/>
      <c r="CB30" s="686"/>
      <c r="CD30" s="689"/>
      <c r="CE30" s="690"/>
      <c r="CF30" s="647" t="s">
        <v>305</v>
      </c>
      <c r="CG30" s="644"/>
      <c r="CH30" s="644"/>
      <c r="CI30" s="644"/>
      <c r="CJ30" s="644"/>
      <c r="CK30" s="644"/>
      <c r="CL30" s="644"/>
      <c r="CM30" s="644"/>
      <c r="CN30" s="644"/>
      <c r="CO30" s="644"/>
      <c r="CP30" s="644"/>
      <c r="CQ30" s="645"/>
      <c r="CR30" s="603">
        <v>1675373</v>
      </c>
      <c r="CS30" s="606"/>
      <c r="CT30" s="606"/>
      <c r="CU30" s="606"/>
      <c r="CV30" s="606"/>
      <c r="CW30" s="606"/>
      <c r="CX30" s="606"/>
      <c r="CY30" s="607"/>
      <c r="CZ30" s="608">
        <v>10.9</v>
      </c>
      <c r="DA30" s="637"/>
      <c r="DB30" s="637"/>
      <c r="DC30" s="638"/>
      <c r="DD30" s="611">
        <v>1659966</v>
      </c>
      <c r="DE30" s="606"/>
      <c r="DF30" s="606"/>
      <c r="DG30" s="606"/>
      <c r="DH30" s="606"/>
      <c r="DI30" s="606"/>
      <c r="DJ30" s="606"/>
      <c r="DK30" s="607"/>
      <c r="DL30" s="611">
        <v>1658658</v>
      </c>
      <c r="DM30" s="606"/>
      <c r="DN30" s="606"/>
      <c r="DO30" s="606"/>
      <c r="DP30" s="606"/>
      <c r="DQ30" s="606"/>
      <c r="DR30" s="606"/>
      <c r="DS30" s="606"/>
      <c r="DT30" s="606"/>
      <c r="DU30" s="606"/>
      <c r="DV30" s="607"/>
      <c r="DW30" s="608">
        <v>17.899999999999999</v>
      </c>
      <c r="DX30" s="637"/>
      <c r="DY30" s="637"/>
      <c r="DZ30" s="637"/>
      <c r="EA30" s="637"/>
      <c r="EB30" s="637"/>
      <c r="EC30" s="639"/>
    </row>
    <row r="31" spans="2:133" ht="11.25" customHeight="1" x14ac:dyDescent="0.15">
      <c r="B31" s="600" t="s">
        <v>306</v>
      </c>
      <c r="C31" s="601"/>
      <c r="D31" s="601"/>
      <c r="E31" s="601"/>
      <c r="F31" s="601"/>
      <c r="G31" s="601"/>
      <c r="H31" s="601"/>
      <c r="I31" s="601"/>
      <c r="J31" s="601"/>
      <c r="K31" s="601"/>
      <c r="L31" s="601"/>
      <c r="M31" s="601"/>
      <c r="N31" s="601"/>
      <c r="O31" s="601"/>
      <c r="P31" s="601"/>
      <c r="Q31" s="602"/>
      <c r="R31" s="603">
        <v>8447</v>
      </c>
      <c r="S31" s="606"/>
      <c r="T31" s="606"/>
      <c r="U31" s="606"/>
      <c r="V31" s="606"/>
      <c r="W31" s="606"/>
      <c r="X31" s="606"/>
      <c r="Y31" s="607"/>
      <c r="Z31" s="665">
        <v>0.1</v>
      </c>
      <c r="AA31" s="665"/>
      <c r="AB31" s="665"/>
      <c r="AC31" s="665"/>
      <c r="AD31" s="666" t="s">
        <v>121</v>
      </c>
      <c r="AE31" s="666"/>
      <c r="AF31" s="666"/>
      <c r="AG31" s="666"/>
      <c r="AH31" s="666"/>
      <c r="AI31" s="666"/>
      <c r="AJ31" s="666"/>
      <c r="AK31" s="666"/>
      <c r="AL31" s="608" t="s">
        <v>121</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99.1</v>
      </c>
      <c r="BH31" s="604"/>
      <c r="BI31" s="604"/>
      <c r="BJ31" s="604"/>
      <c r="BK31" s="604"/>
      <c r="BL31" s="604"/>
      <c r="BM31" s="609">
        <v>95</v>
      </c>
      <c r="BN31" s="682"/>
      <c r="BO31" s="682"/>
      <c r="BP31" s="682"/>
      <c r="BQ31" s="643"/>
      <c r="BR31" s="681">
        <v>99.1</v>
      </c>
      <c r="BS31" s="604"/>
      <c r="BT31" s="604"/>
      <c r="BU31" s="604"/>
      <c r="BV31" s="604"/>
      <c r="BW31" s="604"/>
      <c r="BX31" s="609">
        <v>94.4</v>
      </c>
      <c r="BY31" s="682"/>
      <c r="BZ31" s="682"/>
      <c r="CA31" s="682"/>
      <c r="CB31" s="643"/>
      <c r="CD31" s="689"/>
      <c r="CE31" s="690"/>
      <c r="CF31" s="647" t="s">
        <v>309</v>
      </c>
      <c r="CG31" s="644"/>
      <c r="CH31" s="644"/>
      <c r="CI31" s="644"/>
      <c r="CJ31" s="644"/>
      <c r="CK31" s="644"/>
      <c r="CL31" s="644"/>
      <c r="CM31" s="644"/>
      <c r="CN31" s="644"/>
      <c r="CO31" s="644"/>
      <c r="CP31" s="644"/>
      <c r="CQ31" s="645"/>
      <c r="CR31" s="603">
        <v>117476</v>
      </c>
      <c r="CS31" s="604"/>
      <c r="CT31" s="604"/>
      <c r="CU31" s="604"/>
      <c r="CV31" s="604"/>
      <c r="CW31" s="604"/>
      <c r="CX31" s="604"/>
      <c r="CY31" s="605"/>
      <c r="CZ31" s="608">
        <v>0.8</v>
      </c>
      <c r="DA31" s="637"/>
      <c r="DB31" s="637"/>
      <c r="DC31" s="638"/>
      <c r="DD31" s="611">
        <v>116188</v>
      </c>
      <c r="DE31" s="604"/>
      <c r="DF31" s="604"/>
      <c r="DG31" s="604"/>
      <c r="DH31" s="604"/>
      <c r="DI31" s="604"/>
      <c r="DJ31" s="604"/>
      <c r="DK31" s="605"/>
      <c r="DL31" s="611">
        <v>116188</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310</v>
      </c>
      <c r="C32" s="601"/>
      <c r="D32" s="601"/>
      <c r="E32" s="601"/>
      <c r="F32" s="601"/>
      <c r="G32" s="601"/>
      <c r="H32" s="601"/>
      <c r="I32" s="601"/>
      <c r="J32" s="601"/>
      <c r="K32" s="601"/>
      <c r="L32" s="601"/>
      <c r="M32" s="601"/>
      <c r="N32" s="601"/>
      <c r="O32" s="601"/>
      <c r="P32" s="601"/>
      <c r="Q32" s="602"/>
      <c r="R32" s="603">
        <v>43814</v>
      </c>
      <c r="S32" s="606"/>
      <c r="T32" s="606"/>
      <c r="U32" s="606"/>
      <c r="V32" s="606"/>
      <c r="W32" s="606"/>
      <c r="X32" s="606"/>
      <c r="Y32" s="607"/>
      <c r="Z32" s="665">
        <v>0.3</v>
      </c>
      <c r="AA32" s="665"/>
      <c r="AB32" s="665"/>
      <c r="AC32" s="665"/>
      <c r="AD32" s="666" t="s">
        <v>121</v>
      </c>
      <c r="AE32" s="666"/>
      <c r="AF32" s="666"/>
      <c r="AG32" s="666"/>
      <c r="AH32" s="666"/>
      <c r="AI32" s="666"/>
      <c r="AJ32" s="666"/>
      <c r="AK32" s="666"/>
      <c r="AL32" s="608" t="s">
        <v>121</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97.9</v>
      </c>
      <c r="BH32" s="619"/>
      <c r="BI32" s="619"/>
      <c r="BJ32" s="619"/>
      <c r="BK32" s="619"/>
      <c r="BL32" s="619"/>
      <c r="BM32" s="663">
        <v>91.3</v>
      </c>
      <c r="BN32" s="619"/>
      <c r="BO32" s="619"/>
      <c r="BP32" s="619"/>
      <c r="BQ32" s="656"/>
      <c r="BR32" s="680">
        <v>97.7</v>
      </c>
      <c r="BS32" s="619"/>
      <c r="BT32" s="619"/>
      <c r="BU32" s="619"/>
      <c r="BV32" s="619"/>
      <c r="BW32" s="619"/>
      <c r="BX32" s="663">
        <v>90.3</v>
      </c>
      <c r="BY32" s="619"/>
      <c r="BZ32" s="619"/>
      <c r="CA32" s="619"/>
      <c r="CB32" s="656"/>
      <c r="CD32" s="691"/>
      <c r="CE32" s="692"/>
      <c r="CF32" s="647" t="s">
        <v>312</v>
      </c>
      <c r="CG32" s="644"/>
      <c r="CH32" s="644"/>
      <c r="CI32" s="644"/>
      <c r="CJ32" s="644"/>
      <c r="CK32" s="644"/>
      <c r="CL32" s="644"/>
      <c r="CM32" s="644"/>
      <c r="CN32" s="644"/>
      <c r="CO32" s="644"/>
      <c r="CP32" s="644"/>
      <c r="CQ32" s="645"/>
      <c r="CR32" s="603">
        <v>31</v>
      </c>
      <c r="CS32" s="606"/>
      <c r="CT32" s="606"/>
      <c r="CU32" s="606"/>
      <c r="CV32" s="606"/>
      <c r="CW32" s="606"/>
      <c r="CX32" s="606"/>
      <c r="CY32" s="607"/>
      <c r="CZ32" s="608">
        <v>0</v>
      </c>
      <c r="DA32" s="637"/>
      <c r="DB32" s="637"/>
      <c r="DC32" s="638"/>
      <c r="DD32" s="611">
        <v>31</v>
      </c>
      <c r="DE32" s="606"/>
      <c r="DF32" s="606"/>
      <c r="DG32" s="606"/>
      <c r="DH32" s="606"/>
      <c r="DI32" s="606"/>
      <c r="DJ32" s="606"/>
      <c r="DK32" s="607"/>
      <c r="DL32" s="611">
        <v>31</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313</v>
      </c>
      <c r="C33" s="601"/>
      <c r="D33" s="601"/>
      <c r="E33" s="601"/>
      <c r="F33" s="601"/>
      <c r="G33" s="601"/>
      <c r="H33" s="601"/>
      <c r="I33" s="601"/>
      <c r="J33" s="601"/>
      <c r="K33" s="601"/>
      <c r="L33" s="601"/>
      <c r="M33" s="601"/>
      <c r="N33" s="601"/>
      <c r="O33" s="601"/>
      <c r="P33" s="601"/>
      <c r="Q33" s="602"/>
      <c r="R33" s="603">
        <v>305527</v>
      </c>
      <c r="S33" s="606"/>
      <c r="T33" s="606"/>
      <c r="U33" s="606"/>
      <c r="V33" s="606"/>
      <c r="W33" s="606"/>
      <c r="X33" s="606"/>
      <c r="Y33" s="607"/>
      <c r="Z33" s="665">
        <v>1.9</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6155413</v>
      </c>
      <c r="CS33" s="604"/>
      <c r="CT33" s="604"/>
      <c r="CU33" s="604"/>
      <c r="CV33" s="604"/>
      <c r="CW33" s="604"/>
      <c r="CX33" s="604"/>
      <c r="CY33" s="605"/>
      <c r="CZ33" s="608">
        <v>40.1</v>
      </c>
      <c r="DA33" s="637"/>
      <c r="DB33" s="637"/>
      <c r="DC33" s="638"/>
      <c r="DD33" s="611">
        <v>5144998</v>
      </c>
      <c r="DE33" s="604"/>
      <c r="DF33" s="604"/>
      <c r="DG33" s="604"/>
      <c r="DH33" s="604"/>
      <c r="DI33" s="604"/>
      <c r="DJ33" s="604"/>
      <c r="DK33" s="605"/>
      <c r="DL33" s="611">
        <v>4024593</v>
      </c>
      <c r="DM33" s="604"/>
      <c r="DN33" s="604"/>
      <c r="DO33" s="604"/>
      <c r="DP33" s="604"/>
      <c r="DQ33" s="604"/>
      <c r="DR33" s="604"/>
      <c r="DS33" s="604"/>
      <c r="DT33" s="604"/>
      <c r="DU33" s="604"/>
      <c r="DV33" s="605"/>
      <c r="DW33" s="608">
        <v>43.5</v>
      </c>
      <c r="DX33" s="637"/>
      <c r="DY33" s="637"/>
      <c r="DZ33" s="637"/>
      <c r="EA33" s="637"/>
      <c r="EB33" s="637"/>
      <c r="EC33" s="639"/>
    </row>
    <row r="34" spans="2:133" ht="11.25" customHeight="1" x14ac:dyDescent="0.15">
      <c r="B34" s="600" t="s">
        <v>315</v>
      </c>
      <c r="C34" s="601"/>
      <c r="D34" s="601"/>
      <c r="E34" s="601"/>
      <c r="F34" s="601"/>
      <c r="G34" s="601"/>
      <c r="H34" s="601"/>
      <c r="I34" s="601"/>
      <c r="J34" s="601"/>
      <c r="K34" s="601"/>
      <c r="L34" s="601"/>
      <c r="M34" s="601"/>
      <c r="N34" s="601"/>
      <c r="O34" s="601"/>
      <c r="P34" s="601"/>
      <c r="Q34" s="602"/>
      <c r="R34" s="603">
        <v>251259</v>
      </c>
      <c r="S34" s="606"/>
      <c r="T34" s="606"/>
      <c r="U34" s="606"/>
      <c r="V34" s="606"/>
      <c r="W34" s="606"/>
      <c r="X34" s="606"/>
      <c r="Y34" s="607"/>
      <c r="Z34" s="665">
        <v>1.6</v>
      </c>
      <c r="AA34" s="665"/>
      <c r="AB34" s="665"/>
      <c r="AC34" s="665"/>
      <c r="AD34" s="666">
        <v>27313</v>
      </c>
      <c r="AE34" s="666"/>
      <c r="AF34" s="666"/>
      <c r="AG34" s="666"/>
      <c r="AH34" s="666"/>
      <c r="AI34" s="666"/>
      <c r="AJ34" s="666"/>
      <c r="AK34" s="666"/>
      <c r="AL34" s="608">
        <v>0.3</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1534350</v>
      </c>
      <c r="CS34" s="606"/>
      <c r="CT34" s="606"/>
      <c r="CU34" s="606"/>
      <c r="CV34" s="606"/>
      <c r="CW34" s="606"/>
      <c r="CX34" s="606"/>
      <c r="CY34" s="607"/>
      <c r="CZ34" s="608">
        <v>10</v>
      </c>
      <c r="DA34" s="637"/>
      <c r="DB34" s="637"/>
      <c r="DC34" s="638"/>
      <c r="DD34" s="611">
        <v>1367505</v>
      </c>
      <c r="DE34" s="606"/>
      <c r="DF34" s="606"/>
      <c r="DG34" s="606"/>
      <c r="DH34" s="606"/>
      <c r="DI34" s="606"/>
      <c r="DJ34" s="606"/>
      <c r="DK34" s="607"/>
      <c r="DL34" s="611">
        <v>930998</v>
      </c>
      <c r="DM34" s="606"/>
      <c r="DN34" s="606"/>
      <c r="DO34" s="606"/>
      <c r="DP34" s="606"/>
      <c r="DQ34" s="606"/>
      <c r="DR34" s="606"/>
      <c r="DS34" s="606"/>
      <c r="DT34" s="606"/>
      <c r="DU34" s="606"/>
      <c r="DV34" s="607"/>
      <c r="DW34" s="608">
        <v>10.1</v>
      </c>
      <c r="DX34" s="637"/>
      <c r="DY34" s="637"/>
      <c r="DZ34" s="637"/>
      <c r="EA34" s="637"/>
      <c r="EB34" s="637"/>
      <c r="EC34" s="639"/>
    </row>
    <row r="35" spans="2:133" ht="11.25" customHeight="1" x14ac:dyDescent="0.15">
      <c r="B35" s="600" t="s">
        <v>319</v>
      </c>
      <c r="C35" s="601"/>
      <c r="D35" s="601"/>
      <c r="E35" s="601"/>
      <c r="F35" s="601"/>
      <c r="G35" s="601"/>
      <c r="H35" s="601"/>
      <c r="I35" s="601"/>
      <c r="J35" s="601"/>
      <c r="K35" s="601"/>
      <c r="L35" s="601"/>
      <c r="M35" s="601"/>
      <c r="N35" s="601"/>
      <c r="O35" s="601"/>
      <c r="P35" s="601"/>
      <c r="Q35" s="602"/>
      <c r="R35" s="603">
        <v>753138</v>
      </c>
      <c r="S35" s="606"/>
      <c r="T35" s="606"/>
      <c r="U35" s="606"/>
      <c r="V35" s="606"/>
      <c r="W35" s="606"/>
      <c r="X35" s="606"/>
      <c r="Y35" s="607"/>
      <c r="Z35" s="665">
        <v>4.8</v>
      </c>
      <c r="AA35" s="665"/>
      <c r="AB35" s="665"/>
      <c r="AC35" s="665"/>
      <c r="AD35" s="666" t="s">
        <v>121</v>
      </c>
      <c r="AE35" s="666"/>
      <c r="AF35" s="666"/>
      <c r="AG35" s="666"/>
      <c r="AH35" s="666"/>
      <c r="AI35" s="666"/>
      <c r="AJ35" s="666"/>
      <c r="AK35" s="666"/>
      <c r="AL35" s="608" t="s">
        <v>121</v>
      </c>
      <c r="AM35" s="609"/>
      <c r="AN35" s="609"/>
      <c r="AO35" s="667"/>
      <c r="AP35" s="214"/>
      <c r="AQ35" s="671" t="s">
        <v>320</v>
      </c>
      <c r="AR35" s="672"/>
      <c r="AS35" s="672"/>
      <c r="AT35" s="672"/>
      <c r="AU35" s="672"/>
      <c r="AV35" s="672"/>
      <c r="AW35" s="672"/>
      <c r="AX35" s="672"/>
      <c r="AY35" s="673"/>
      <c r="AZ35" s="668">
        <v>2308168</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180963</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252187</v>
      </c>
      <c r="CS35" s="604"/>
      <c r="CT35" s="604"/>
      <c r="CU35" s="604"/>
      <c r="CV35" s="604"/>
      <c r="CW35" s="604"/>
      <c r="CX35" s="604"/>
      <c r="CY35" s="605"/>
      <c r="CZ35" s="608">
        <v>1.6</v>
      </c>
      <c r="DA35" s="637"/>
      <c r="DB35" s="637"/>
      <c r="DC35" s="638"/>
      <c r="DD35" s="611">
        <v>240994</v>
      </c>
      <c r="DE35" s="604"/>
      <c r="DF35" s="604"/>
      <c r="DG35" s="604"/>
      <c r="DH35" s="604"/>
      <c r="DI35" s="604"/>
      <c r="DJ35" s="604"/>
      <c r="DK35" s="605"/>
      <c r="DL35" s="611">
        <v>215927</v>
      </c>
      <c r="DM35" s="604"/>
      <c r="DN35" s="604"/>
      <c r="DO35" s="604"/>
      <c r="DP35" s="604"/>
      <c r="DQ35" s="604"/>
      <c r="DR35" s="604"/>
      <c r="DS35" s="604"/>
      <c r="DT35" s="604"/>
      <c r="DU35" s="604"/>
      <c r="DV35" s="605"/>
      <c r="DW35" s="608">
        <v>2.2999999999999998</v>
      </c>
      <c r="DX35" s="637"/>
      <c r="DY35" s="637"/>
      <c r="DZ35" s="637"/>
      <c r="EA35" s="637"/>
      <c r="EB35" s="637"/>
      <c r="EC35" s="639"/>
    </row>
    <row r="36" spans="2:133" ht="11.25" customHeight="1" x14ac:dyDescent="0.15">
      <c r="B36" s="600" t="s">
        <v>323</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121</v>
      </c>
      <c r="AA36" s="665"/>
      <c r="AB36" s="665"/>
      <c r="AC36" s="665"/>
      <c r="AD36" s="666" t="s">
        <v>121</v>
      </c>
      <c r="AE36" s="666"/>
      <c r="AF36" s="666"/>
      <c r="AG36" s="666"/>
      <c r="AH36" s="666"/>
      <c r="AI36" s="666"/>
      <c r="AJ36" s="666"/>
      <c r="AK36" s="666"/>
      <c r="AL36" s="608" t="s">
        <v>121</v>
      </c>
      <c r="AM36" s="609"/>
      <c r="AN36" s="609"/>
      <c r="AO36" s="667"/>
      <c r="AQ36" s="640" t="s">
        <v>324</v>
      </c>
      <c r="AR36" s="641"/>
      <c r="AS36" s="641"/>
      <c r="AT36" s="641"/>
      <c r="AU36" s="641"/>
      <c r="AV36" s="641"/>
      <c r="AW36" s="641"/>
      <c r="AX36" s="641"/>
      <c r="AY36" s="642"/>
      <c r="AZ36" s="603">
        <v>572125</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144979</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2699680</v>
      </c>
      <c r="CS36" s="606"/>
      <c r="CT36" s="606"/>
      <c r="CU36" s="606"/>
      <c r="CV36" s="606"/>
      <c r="CW36" s="606"/>
      <c r="CX36" s="606"/>
      <c r="CY36" s="607"/>
      <c r="CZ36" s="608">
        <v>17.600000000000001</v>
      </c>
      <c r="DA36" s="637"/>
      <c r="DB36" s="637"/>
      <c r="DC36" s="638"/>
      <c r="DD36" s="611">
        <v>2291736</v>
      </c>
      <c r="DE36" s="606"/>
      <c r="DF36" s="606"/>
      <c r="DG36" s="606"/>
      <c r="DH36" s="606"/>
      <c r="DI36" s="606"/>
      <c r="DJ36" s="606"/>
      <c r="DK36" s="607"/>
      <c r="DL36" s="611">
        <v>1767031</v>
      </c>
      <c r="DM36" s="606"/>
      <c r="DN36" s="606"/>
      <c r="DO36" s="606"/>
      <c r="DP36" s="606"/>
      <c r="DQ36" s="606"/>
      <c r="DR36" s="606"/>
      <c r="DS36" s="606"/>
      <c r="DT36" s="606"/>
      <c r="DU36" s="606"/>
      <c r="DV36" s="607"/>
      <c r="DW36" s="608">
        <v>19.100000000000001</v>
      </c>
      <c r="DX36" s="637"/>
      <c r="DY36" s="637"/>
      <c r="DZ36" s="637"/>
      <c r="EA36" s="637"/>
      <c r="EB36" s="637"/>
      <c r="EC36" s="639"/>
    </row>
    <row r="37" spans="2:133" ht="11.25" customHeight="1" x14ac:dyDescent="0.15">
      <c r="B37" s="600" t="s">
        <v>327</v>
      </c>
      <c r="C37" s="601"/>
      <c r="D37" s="601"/>
      <c r="E37" s="601"/>
      <c r="F37" s="601"/>
      <c r="G37" s="601"/>
      <c r="H37" s="601"/>
      <c r="I37" s="601"/>
      <c r="J37" s="601"/>
      <c r="K37" s="601"/>
      <c r="L37" s="601"/>
      <c r="M37" s="601"/>
      <c r="N37" s="601"/>
      <c r="O37" s="601"/>
      <c r="P37" s="601"/>
      <c r="Q37" s="602"/>
      <c r="R37" s="603">
        <v>411838</v>
      </c>
      <c r="S37" s="606"/>
      <c r="T37" s="606"/>
      <c r="U37" s="606"/>
      <c r="V37" s="606"/>
      <c r="W37" s="606"/>
      <c r="X37" s="606"/>
      <c r="Y37" s="607"/>
      <c r="Z37" s="665">
        <v>2.6</v>
      </c>
      <c r="AA37" s="665"/>
      <c r="AB37" s="665"/>
      <c r="AC37" s="665"/>
      <c r="AD37" s="666" t="s">
        <v>121</v>
      </c>
      <c r="AE37" s="666"/>
      <c r="AF37" s="666"/>
      <c r="AG37" s="666"/>
      <c r="AH37" s="666"/>
      <c r="AI37" s="666"/>
      <c r="AJ37" s="666"/>
      <c r="AK37" s="666"/>
      <c r="AL37" s="608" t="s">
        <v>121</v>
      </c>
      <c r="AM37" s="609"/>
      <c r="AN37" s="609"/>
      <c r="AO37" s="667"/>
      <c r="AQ37" s="640" t="s">
        <v>328</v>
      </c>
      <c r="AR37" s="641"/>
      <c r="AS37" s="641"/>
      <c r="AT37" s="641"/>
      <c r="AU37" s="641"/>
      <c r="AV37" s="641"/>
      <c r="AW37" s="641"/>
      <c r="AX37" s="641"/>
      <c r="AY37" s="642"/>
      <c r="AZ37" s="603">
        <v>355868</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5433</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1009052</v>
      </c>
      <c r="CS37" s="604"/>
      <c r="CT37" s="604"/>
      <c r="CU37" s="604"/>
      <c r="CV37" s="604"/>
      <c r="CW37" s="604"/>
      <c r="CX37" s="604"/>
      <c r="CY37" s="605"/>
      <c r="CZ37" s="608">
        <v>6.6</v>
      </c>
      <c r="DA37" s="637"/>
      <c r="DB37" s="637"/>
      <c r="DC37" s="638"/>
      <c r="DD37" s="611">
        <v>947906</v>
      </c>
      <c r="DE37" s="604"/>
      <c r="DF37" s="604"/>
      <c r="DG37" s="604"/>
      <c r="DH37" s="604"/>
      <c r="DI37" s="604"/>
      <c r="DJ37" s="604"/>
      <c r="DK37" s="605"/>
      <c r="DL37" s="611">
        <v>947893</v>
      </c>
      <c r="DM37" s="604"/>
      <c r="DN37" s="604"/>
      <c r="DO37" s="604"/>
      <c r="DP37" s="604"/>
      <c r="DQ37" s="604"/>
      <c r="DR37" s="604"/>
      <c r="DS37" s="604"/>
      <c r="DT37" s="604"/>
      <c r="DU37" s="604"/>
      <c r="DV37" s="605"/>
      <c r="DW37" s="608">
        <v>10.3</v>
      </c>
      <c r="DX37" s="637"/>
      <c r="DY37" s="637"/>
      <c r="DZ37" s="637"/>
      <c r="EA37" s="637"/>
      <c r="EB37" s="637"/>
      <c r="EC37" s="639"/>
    </row>
    <row r="38" spans="2:133" ht="11.25" customHeight="1" x14ac:dyDescent="0.15">
      <c r="B38" s="615" t="s">
        <v>331</v>
      </c>
      <c r="C38" s="616"/>
      <c r="D38" s="616"/>
      <c r="E38" s="616"/>
      <c r="F38" s="616"/>
      <c r="G38" s="616"/>
      <c r="H38" s="616"/>
      <c r="I38" s="616"/>
      <c r="J38" s="616"/>
      <c r="K38" s="616"/>
      <c r="L38" s="616"/>
      <c r="M38" s="616"/>
      <c r="N38" s="616"/>
      <c r="O38" s="616"/>
      <c r="P38" s="616"/>
      <c r="Q38" s="617"/>
      <c r="R38" s="618">
        <v>15670548</v>
      </c>
      <c r="S38" s="655"/>
      <c r="T38" s="655"/>
      <c r="U38" s="655"/>
      <c r="V38" s="655"/>
      <c r="W38" s="655"/>
      <c r="X38" s="655"/>
      <c r="Y38" s="660"/>
      <c r="Z38" s="661">
        <v>100</v>
      </c>
      <c r="AA38" s="661"/>
      <c r="AB38" s="661"/>
      <c r="AC38" s="661"/>
      <c r="AD38" s="662">
        <v>8835146</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v>5100</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9301</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1390476</v>
      </c>
      <c r="CS38" s="606"/>
      <c r="CT38" s="606"/>
      <c r="CU38" s="606"/>
      <c r="CV38" s="606"/>
      <c r="CW38" s="606"/>
      <c r="CX38" s="606"/>
      <c r="CY38" s="607"/>
      <c r="CZ38" s="608">
        <v>9</v>
      </c>
      <c r="DA38" s="637"/>
      <c r="DB38" s="637"/>
      <c r="DC38" s="638"/>
      <c r="DD38" s="611">
        <v>1116237</v>
      </c>
      <c r="DE38" s="606"/>
      <c r="DF38" s="606"/>
      <c r="DG38" s="606"/>
      <c r="DH38" s="606"/>
      <c r="DI38" s="606"/>
      <c r="DJ38" s="606"/>
      <c r="DK38" s="607"/>
      <c r="DL38" s="611">
        <v>1110637</v>
      </c>
      <c r="DM38" s="606"/>
      <c r="DN38" s="606"/>
      <c r="DO38" s="606"/>
      <c r="DP38" s="606"/>
      <c r="DQ38" s="606"/>
      <c r="DR38" s="606"/>
      <c r="DS38" s="606"/>
      <c r="DT38" s="606"/>
      <c r="DU38" s="606"/>
      <c r="DV38" s="607"/>
      <c r="DW38" s="608">
        <v>12</v>
      </c>
      <c r="DX38" s="637"/>
      <c r="DY38" s="637"/>
      <c r="DZ38" s="637"/>
      <c r="EA38" s="637"/>
      <c r="EB38" s="637"/>
      <c r="EC38" s="639"/>
    </row>
    <row r="39" spans="2:133" ht="11.25" customHeight="1" x14ac:dyDescent="0.15">
      <c r="AQ39" s="640" t="s">
        <v>335</v>
      </c>
      <c r="AR39" s="641"/>
      <c r="AS39" s="641"/>
      <c r="AT39" s="641"/>
      <c r="AU39" s="641"/>
      <c r="AV39" s="641"/>
      <c r="AW39" s="641"/>
      <c r="AX39" s="641"/>
      <c r="AY39" s="642"/>
      <c r="AZ39" s="603" t="s">
        <v>121</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105</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147784</v>
      </c>
      <c r="CS39" s="604"/>
      <c r="CT39" s="604"/>
      <c r="CU39" s="604"/>
      <c r="CV39" s="604"/>
      <c r="CW39" s="604"/>
      <c r="CX39" s="604"/>
      <c r="CY39" s="605"/>
      <c r="CZ39" s="608">
        <v>1</v>
      </c>
      <c r="DA39" s="637"/>
      <c r="DB39" s="637"/>
      <c r="DC39" s="638"/>
      <c r="DD39" s="611">
        <v>128442</v>
      </c>
      <c r="DE39" s="604"/>
      <c r="DF39" s="604"/>
      <c r="DG39" s="604"/>
      <c r="DH39" s="604"/>
      <c r="DI39" s="604"/>
      <c r="DJ39" s="604"/>
      <c r="DK39" s="605"/>
      <c r="DL39" s="611" t="s">
        <v>121</v>
      </c>
      <c r="DM39" s="604"/>
      <c r="DN39" s="604"/>
      <c r="DO39" s="604"/>
      <c r="DP39" s="604"/>
      <c r="DQ39" s="604"/>
      <c r="DR39" s="604"/>
      <c r="DS39" s="604"/>
      <c r="DT39" s="604"/>
      <c r="DU39" s="604"/>
      <c r="DV39" s="605"/>
      <c r="DW39" s="608" t="s">
        <v>121</v>
      </c>
      <c r="DX39" s="637"/>
      <c r="DY39" s="637"/>
      <c r="DZ39" s="637"/>
      <c r="EA39" s="637"/>
      <c r="EB39" s="637"/>
      <c r="EC39" s="639"/>
    </row>
    <row r="40" spans="2:133" ht="11.25" customHeight="1" x14ac:dyDescent="0.15">
      <c r="AQ40" s="640" t="s">
        <v>339</v>
      </c>
      <c r="AR40" s="641"/>
      <c r="AS40" s="641"/>
      <c r="AT40" s="641"/>
      <c r="AU40" s="641"/>
      <c r="AV40" s="641"/>
      <c r="AW40" s="641"/>
      <c r="AX40" s="641"/>
      <c r="AY40" s="642"/>
      <c r="AZ40" s="603">
        <v>368569</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133</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130936</v>
      </c>
      <c r="CS40" s="606"/>
      <c r="CT40" s="606"/>
      <c r="CU40" s="606"/>
      <c r="CV40" s="606"/>
      <c r="CW40" s="606"/>
      <c r="CX40" s="606"/>
      <c r="CY40" s="607"/>
      <c r="CZ40" s="608">
        <v>0.9</v>
      </c>
      <c r="DA40" s="637"/>
      <c r="DB40" s="637"/>
      <c r="DC40" s="638"/>
      <c r="DD40" s="611">
        <v>84</v>
      </c>
      <c r="DE40" s="606"/>
      <c r="DF40" s="606"/>
      <c r="DG40" s="606"/>
      <c r="DH40" s="606"/>
      <c r="DI40" s="606"/>
      <c r="DJ40" s="606"/>
      <c r="DK40" s="607"/>
      <c r="DL40" s="611" t="s">
        <v>121</v>
      </c>
      <c r="DM40" s="606"/>
      <c r="DN40" s="606"/>
      <c r="DO40" s="606"/>
      <c r="DP40" s="606"/>
      <c r="DQ40" s="606"/>
      <c r="DR40" s="606"/>
      <c r="DS40" s="606"/>
      <c r="DT40" s="606"/>
      <c r="DU40" s="606"/>
      <c r="DV40" s="607"/>
      <c r="DW40" s="608" t="s">
        <v>121</v>
      </c>
      <c r="DX40" s="637"/>
      <c r="DY40" s="637"/>
      <c r="DZ40" s="637"/>
      <c r="EA40" s="637"/>
      <c r="EB40" s="637"/>
      <c r="EC40" s="639"/>
    </row>
    <row r="41" spans="2:133" ht="11.25" customHeight="1" x14ac:dyDescent="0.15">
      <c r="AQ41" s="652" t="s">
        <v>342</v>
      </c>
      <c r="AR41" s="653"/>
      <c r="AS41" s="653"/>
      <c r="AT41" s="653"/>
      <c r="AU41" s="653"/>
      <c r="AV41" s="653"/>
      <c r="AW41" s="653"/>
      <c r="AX41" s="653"/>
      <c r="AY41" s="654"/>
      <c r="AZ41" s="618">
        <v>1006506</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294</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121</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1026365</v>
      </c>
      <c r="CS42" s="606"/>
      <c r="CT42" s="606"/>
      <c r="CU42" s="606"/>
      <c r="CV42" s="606"/>
      <c r="CW42" s="606"/>
      <c r="CX42" s="606"/>
      <c r="CY42" s="607"/>
      <c r="CZ42" s="608">
        <v>6.7</v>
      </c>
      <c r="DA42" s="609"/>
      <c r="DB42" s="609"/>
      <c r="DC42" s="610"/>
      <c r="DD42" s="611">
        <v>389951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26301</v>
      </c>
      <c r="CS43" s="604"/>
      <c r="CT43" s="604"/>
      <c r="CU43" s="604"/>
      <c r="CV43" s="604"/>
      <c r="CW43" s="604"/>
      <c r="CX43" s="604"/>
      <c r="CY43" s="605"/>
      <c r="CZ43" s="608">
        <v>0.2</v>
      </c>
      <c r="DA43" s="637"/>
      <c r="DB43" s="637"/>
      <c r="DC43" s="638"/>
      <c r="DD43" s="611">
        <v>26301</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349</v>
      </c>
      <c r="CD44" s="631" t="s">
        <v>300</v>
      </c>
      <c r="CE44" s="632"/>
      <c r="CF44" s="600" t="s">
        <v>350</v>
      </c>
      <c r="CG44" s="601"/>
      <c r="CH44" s="601"/>
      <c r="CI44" s="601"/>
      <c r="CJ44" s="601"/>
      <c r="CK44" s="601"/>
      <c r="CL44" s="601"/>
      <c r="CM44" s="601"/>
      <c r="CN44" s="601"/>
      <c r="CO44" s="601"/>
      <c r="CP44" s="601"/>
      <c r="CQ44" s="602"/>
      <c r="CR44" s="603">
        <v>1022216</v>
      </c>
      <c r="CS44" s="606"/>
      <c r="CT44" s="606"/>
      <c r="CU44" s="606"/>
      <c r="CV44" s="606"/>
      <c r="CW44" s="606"/>
      <c r="CX44" s="606"/>
      <c r="CY44" s="607"/>
      <c r="CZ44" s="608">
        <v>6.7</v>
      </c>
      <c r="DA44" s="609"/>
      <c r="DB44" s="609"/>
      <c r="DC44" s="610"/>
      <c r="DD44" s="611">
        <v>387444</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351</v>
      </c>
      <c r="CG45" s="601"/>
      <c r="CH45" s="601"/>
      <c r="CI45" s="601"/>
      <c r="CJ45" s="601"/>
      <c r="CK45" s="601"/>
      <c r="CL45" s="601"/>
      <c r="CM45" s="601"/>
      <c r="CN45" s="601"/>
      <c r="CO45" s="601"/>
      <c r="CP45" s="601"/>
      <c r="CQ45" s="602"/>
      <c r="CR45" s="603">
        <v>502078</v>
      </c>
      <c r="CS45" s="604"/>
      <c r="CT45" s="604"/>
      <c r="CU45" s="604"/>
      <c r="CV45" s="604"/>
      <c r="CW45" s="604"/>
      <c r="CX45" s="604"/>
      <c r="CY45" s="605"/>
      <c r="CZ45" s="608">
        <v>3.3</v>
      </c>
      <c r="DA45" s="637"/>
      <c r="DB45" s="637"/>
      <c r="DC45" s="638"/>
      <c r="DD45" s="611">
        <v>37687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352</v>
      </c>
      <c r="CG46" s="601"/>
      <c r="CH46" s="601"/>
      <c r="CI46" s="601"/>
      <c r="CJ46" s="601"/>
      <c r="CK46" s="601"/>
      <c r="CL46" s="601"/>
      <c r="CM46" s="601"/>
      <c r="CN46" s="601"/>
      <c r="CO46" s="601"/>
      <c r="CP46" s="601"/>
      <c r="CQ46" s="602"/>
      <c r="CR46" s="603">
        <v>489648</v>
      </c>
      <c r="CS46" s="606"/>
      <c r="CT46" s="606"/>
      <c r="CU46" s="606"/>
      <c r="CV46" s="606"/>
      <c r="CW46" s="606"/>
      <c r="CX46" s="606"/>
      <c r="CY46" s="607"/>
      <c r="CZ46" s="608">
        <v>3.2</v>
      </c>
      <c r="DA46" s="609"/>
      <c r="DB46" s="609"/>
      <c r="DC46" s="610"/>
      <c r="DD46" s="611">
        <v>341030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353</v>
      </c>
      <c r="CG47" s="601"/>
      <c r="CH47" s="601"/>
      <c r="CI47" s="601"/>
      <c r="CJ47" s="601"/>
      <c r="CK47" s="601"/>
      <c r="CL47" s="601"/>
      <c r="CM47" s="601"/>
      <c r="CN47" s="601"/>
      <c r="CO47" s="601"/>
      <c r="CP47" s="601"/>
      <c r="CQ47" s="602"/>
      <c r="CR47" s="603">
        <v>4149</v>
      </c>
      <c r="CS47" s="604"/>
      <c r="CT47" s="604"/>
      <c r="CU47" s="604"/>
      <c r="CV47" s="604"/>
      <c r="CW47" s="604"/>
      <c r="CX47" s="604"/>
      <c r="CY47" s="605"/>
      <c r="CZ47" s="608">
        <v>0</v>
      </c>
      <c r="DA47" s="637"/>
      <c r="DB47" s="637"/>
      <c r="DC47" s="638"/>
      <c r="DD47" s="611">
        <v>2507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354</v>
      </c>
      <c r="CG48" s="601"/>
      <c r="CH48" s="601"/>
      <c r="CI48" s="601"/>
      <c r="CJ48" s="601"/>
      <c r="CK48" s="601"/>
      <c r="CL48" s="601"/>
      <c r="CM48" s="601"/>
      <c r="CN48" s="601"/>
      <c r="CO48" s="601"/>
      <c r="CP48" s="601"/>
      <c r="CQ48" s="602"/>
      <c r="CR48" s="603" t="s">
        <v>355</v>
      </c>
      <c r="CS48" s="606"/>
      <c r="CT48" s="606"/>
      <c r="CU48" s="606"/>
      <c r="CV48" s="606"/>
      <c r="CW48" s="606"/>
      <c r="CX48" s="606"/>
      <c r="CY48" s="607"/>
      <c r="CZ48" s="608" t="s">
        <v>355</v>
      </c>
      <c r="DA48" s="609"/>
      <c r="DB48" s="609"/>
      <c r="DC48" s="610"/>
      <c r="DD48" s="611" t="s">
        <v>355</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15369317</v>
      </c>
      <c r="CS49" s="619"/>
      <c r="CT49" s="619"/>
      <c r="CU49" s="619"/>
      <c r="CV49" s="619"/>
      <c r="CW49" s="619"/>
      <c r="CX49" s="619"/>
      <c r="CY49" s="620"/>
      <c r="CZ49" s="621">
        <v>100</v>
      </c>
      <c r="DA49" s="622"/>
      <c r="DB49" s="622"/>
      <c r="DC49" s="623"/>
      <c r="DD49" s="624">
        <v>10492777</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lDYMJ5cY52PpI2jAA4PAjS2nmLQeQoBwMMG+OCw5nN+fjNkEJsbpjjhPFMzwWJh7SNR7xM5nA+KKxqfZZfYcaA==" saltValue="RskcS34K+CrdaKHIt+A+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15774</v>
      </c>
      <c r="R7" s="1136"/>
      <c r="S7" s="1136"/>
      <c r="T7" s="1136"/>
      <c r="U7" s="1136"/>
      <c r="V7" s="1136">
        <v>15484</v>
      </c>
      <c r="W7" s="1136"/>
      <c r="X7" s="1136"/>
      <c r="Y7" s="1136"/>
      <c r="Z7" s="1136"/>
      <c r="AA7" s="1136">
        <v>290</v>
      </c>
      <c r="AB7" s="1136"/>
      <c r="AC7" s="1136"/>
      <c r="AD7" s="1136"/>
      <c r="AE7" s="1137"/>
      <c r="AF7" s="1138">
        <v>276</v>
      </c>
      <c r="AG7" s="1139"/>
      <c r="AH7" s="1139"/>
      <c r="AI7" s="1139"/>
      <c r="AJ7" s="1140"/>
      <c r="AK7" s="1122">
        <v>29</v>
      </c>
      <c r="AL7" s="1123"/>
      <c r="AM7" s="1123"/>
      <c r="AN7" s="1123"/>
      <c r="AO7" s="1123"/>
      <c r="AP7" s="1123">
        <v>12644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578</v>
      </c>
      <c r="BT7" s="1127"/>
      <c r="BU7" s="1127"/>
      <c r="BV7" s="1127"/>
      <c r="BW7" s="1127"/>
      <c r="BX7" s="1127"/>
      <c r="BY7" s="1127"/>
      <c r="BZ7" s="1127"/>
      <c r="CA7" s="1127"/>
      <c r="CB7" s="1127"/>
      <c r="CC7" s="1127"/>
      <c r="CD7" s="1127"/>
      <c r="CE7" s="1127"/>
      <c r="CF7" s="1127"/>
      <c r="CG7" s="1128"/>
      <c r="CH7" s="1119">
        <v>2</v>
      </c>
      <c r="CI7" s="1120"/>
      <c r="CJ7" s="1120"/>
      <c r="CK7" s="1120"/>
      <c r="CL7" s="1121"/>
      <c r="CM7" s="1119">
        <v>16</v>
      </c>
      <c r="CN7" s="1120"/>
      <c r="CO7" s="1120"/>
      <c r="CP7" s="1120"/>
      <c r="CQ7" s="1121"/>
      <c r="CR7" s="1119">
        <v>10</v>
      </c>
      <c r="CS7" s="1120"/>
      <c r="CT7" s="1120"/>
      <c r="CU7" s="1120"/>
      <c r="CV7" s="1121"/>
      <c r="CW7" s="1119">
        <v>2</v>
      </c>
      <c r="CX7" s="1120"/>
      <c r="CY7" s="1120"/>
      <c r="CZ7" s="1120"/>
      <c r="DA7" s="1121"/>
      <c r="DB7" s="1119" t="s">
        <v>582</v>
      </c>
      <c r="DC7" s="1120"/>
      <c r="DD7" s="1120"/>
      <c r="DE7" s="1120"/>
      <c r="DF7" s="1121"/>
      <c r="DG7" s="1119" t="s">
        <v>582</v>
      </c>
      <c r="DH7" s="1120"/>
      <c r="DI7" s="1120"/>
      <c r="DJ7" s="1120"/>
      <c r="DK7" s="1121"/>
      <c r="DL7" s="1119" t="s">
        <v>582</v>
      </c>
      <c r="DM7" s="1120"/>
      <c r="DN7" s="1120"/>
      <c r="DO7" s="1120"/>
      <c r="DP7" s="1121"/>
      <c r="DQ7" s="1119" t="s">
        <v>581</v>
      </c>
      <c r="DR7" s="1120"/>
      <c r="DS7" s="1120"/>
      <c r="DT7" s="1120"/>
      <c r="DU7" s="1121"/>
      <c r="DV7" s="1146"/>
      <c r="DW7" s="1147"/>
      <c r="DX7" s="1147"/>
      <c r="DY7" s="1147"/>
      <c r="DZ7" s="1148"/>
      <c r="EA7" s="234"/>
    </row>
    <row r="8" spans="1:131" s="235" customFormat="1" ht="26.25" customHeight="1" x14ac:dyDescent="0.15">
      <c r="A8" s="241">
        <v>2</v>
      </c>
      <c r="B8" s="1068" t="s">
        <v>380</v>
      </c>
      <c r="C8" s="1069"/>
      <c r="D8" s="1069"/>
      <c r="E8" s="1069"/>
      <c r="F8" s="1069"/>
      <c r="G8" s="1069"/>
      <c r="H8" s="1069"/>
      <c r="I8" s="1069"/>
      <c r="J8" s="1069"/>
      <c r="K8" s="1069"/>
      <c r="L8" s="1069"/>
      <c r="M8" s="1069"/>
      <c r="N8" s="1069"/>
      <c r="O8" s="1069"/>
      <c r="P8" s="1070"/>
      <c r="Q8" s="1074">
        <v>17</v>
      </c>
      <c r="R8" s="1075"/>
      <c r="S8" s="1075"/>
      <c r="T8" s="1075"/>
      <c r="U8" s="1075"/>
      <c r="V8" s="1075">
        <v>6</v>
      </c>
      <c r="W8" s="1075"/>
      <c r="X8" s="1075"/>
      <c r="Y8" s="1075"/>
      <c r="Z8" s="1075"/>
      <c r="AA8" s="1075">
        <v>12</v>
      </c>
      <c r="AB8" s="1075"/>
      <c r="AC8" s="1075"/>
      <c r="AD8" s="1075"/>
      <c r="AE8" s="1076"/>
      <c r="AF8" s="1050">
        <v>12</v>
      </c>
      <c r="AG8" s="1051"/>
      <c r="AH8" s="1051"/>
      <c r="AI8" s="1051"/>
      <c r="AJ8" s="1052"/>
      <c r="AK8" s="1117" t="s">
        <v>581</v>
      </c>
      <c r="AL8" s="1118"/>
      <c r="AM8" s="1118"/>
      <c r="AN8" s="1118"/>
      <c r="AO8" s="1118"/>
      <c r="AP8" s="1118" t="s">
        <v>582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579</v>
      </c>
      <c r="BT8" s="1046"/>
      <c r="BU8" s="1046"/>
      <c r="BV8" s="1046"/>
      <c r="BW8" s="1046"/>
      <c r="BX8" s="1046"/>
      <c r="BY8" s="1046"/>
      <c r="BZ8" s="1046"/>
      <c r="CA8" s="1046"/>
      <c r="CB8" s="1046"/>
      <c r="CC8" s="1046"/>
      <c r="CD8" s="1046"/>
      <c r="CE8" s="1046"/>
      <c r="CF8" s="1046"/>
      <c r="CG8" s="1047"/>
      <c r="CH8" s="1020">
        <v>-2</v>
      </c>
      <c r="CI8" s="1021"/>
      <c r="CJ8" s="1021"/>
      <c r="CK8" s="1021"/>
      <c r="CL8" s="1022"/>
      <c r="CM8" s="1020">
        <v>102</v>
      </c>
      <c r="CN8" s="1021"/>
      <c r="CO8" s="1021"/>
      <c r="CP8" s="1021"/>
      <c r="CQ8" s="1022"/>
      <c r="CR8" s="1020">
        <v>88</v>
      </c>
      <c r="CS8" s="1021"/>
      <c r="CT8" s="1021"/>
      <c r="CU8" s="1021"/>
      <c r="CV8" s="1022"/>
      <c r="CW8" s="1020">
        <v>1</v>
      </c>
      <c r="CX8" s="1021"/>
      <c r="CY8" s="1021"/>
      <c r="CZ8" s="1021"/>
      <c r="DA8" s="1022"/>
      <c r="DB8" s="1020" t="s">
        <v>582</v>
      </c>
      <c r="DC8" s="1021"/>
      <c r="DD8" s="1021"/>
      <c r="DE8" s="1021"/>
      <c r="DF8" s="1022"/>
      <c r="DG8" s="1020" t="s">
        <v>582</v>
      </c>
      <c r="DH8" s="1021"/>
      <c r="DI8" s="1021"/>
      <c r="DJ8" s="1021"/>
      <c r="DK8" s="1022"/>
      <c r="DL8" s="1020" t="s">
        <v>585</v>
      </c>
      <c r="DM8" s="1021"/>
      <c r="DN8" s="1021"/>
      <c r="DO8" s="1021"/>
      <c r="DP8" s="1022"/>
      <c r="DQ8" s="1020" t="s">
        <v>582</v>
      </c>
      <c r="DR8" s="1021"/>
      <c r="DS8" s="1021"/>
      <c r="DT8" s="1021"/>
      <c r="DU8" s="1022"/>
      <c r="DV8" s="1023"/>
      <c r="DW8" s="1024"/>
      <c r="DX8" s="1024"/>
      <c r="DY8" s="1024"/>
      <c r="DZ8" s="1025"/>
      <c r="EA8" s="234"/>
    </row>
    <row r="9" spans="1:131" s="235" customFormat="1" ht="26.25" customHeight="1" x14ac:dyDescent="0.15">
      <c r="A9" s="241">
        <v>3</v>
      </c>
      <c r="B9" s="1068" t="s">
        <v>381</v>
      </c>
      <c r="C9" s="1069"/>
      <c r="D9" s="1069"/>
      <c r="E9" s="1069"/>
      <c r="F9" s="1069"/>
      <c r="G9" s="1069"/>
      <c r="H9" s="1069"/>
      <c r="I9" s="1069"/>
      <c r="J9" s="1069"/>
      <c r="K9" s="1069"/>
      <c r="L9" s="1069"/>
      <c r="M9" s="1069"/>
      <c r="N9" s="1069"/>
      <c r="O9" s="1069"/>
      <c r="P9" s="1070"/>
      <c r="Q9" s="1074">
        <v>53</v>
      </c>
      <c r="R9" s="1075"/>
      <c r="S9" s="1075"/>
      <c r="T9" s="1075"/>
      <c r="U9" s="1075"/>
      <c r="V9" s="1075">
        <v>53</v>
      </c>
      <c r="W9" s="1075"/>
      <c r="X9" s="1075"/>
      <c r="Y9" s="1075"/>
      <c r="Z9" s="1075"/>
      <c r="AA9" s="1075">
        <v>0</v>
      </c>
      <c r="AB9" s="1075"/>
      <c r="AC9" s="1075"/>
      <c r="AD9" s="1075"/>
      <c r="AE9" s="1076"/>
      <c r="AF9" s="1050">
        <v>0</v>
      </c>
      <c r="AG9" s="1051"/>
      <c r="AH9" s="1051"/>
      <c r="AI9" s="1051"/>
      <c r="AJ9" s="1052"/>
      <c r="AK9" s="1117">
        <v>53</v>
      </c>
      <c r="AL9" s="1118"/>
      <c r="AM9" s="1118"/>
      <c r="AN9" s="1118"/>
      <c r="AO9" s="1118"/>
      <c r="AP9" s="1118">
        <v>156</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580</v>
      </c>
      <c r="BT9" s="1046"/>
      <c r="BU9" s="1046"/>
      <c r="BV9" s="1046"/>
      <c r="BW9" s="1046"/>
      <c r="BX9" s="1046"/>
      <c r="BY9" s="1046"/>
      <c r="BZ9" s="1046"/>
      <c r="CA9" s="1046"/>
      <c r="CB9" s="1046"/>
      <c r="CC9" s="1046"/>
      <c r="CD9" s="1046"/>
      <c r="CE9" s="1046"/>
      <c r="CF9" s="1046"/>
      <c r="CG9" s="1047"/>
      <c r="CH9" s="1020">
        <v>0</v>
      </c>
      <c r="CI9" s="1021"/>
      <c r="CJ9" s="1021"/>
      <c r="CK9" s="1021"/>
      <c r="CL9" s="1022"/>
      <c r="CM9" s="1020">
        <v>10</v>
      </c>
      <c r="CN9" s="1021"/>
      <c r="CO9" s="1021"/>
      <c r="CP9" s="1021"/>
      <c r="CQ9" s="1022"/>
      <c r="CR9" s="1020">
        <v>48</v>
      </c>
      <c r="CS9" s="1021"/>
      <c r="CT9" s="1021"/>
      <c r="CU9" s="1021"/>
      <c r="CV9" s="1022"/>
      <c r="CW9" s="1020" t="s">
        <v>582</v>
      </c>
      <c r="CX9" s="1021"/>
      <c r="CY9" s="1021"/>
      <c r="CZ9" s="1021"/>
      <c r="DA9" s="1022"/>
      <c r="DB9" s="1020" t="s">
        <v>584</v>
      </c>
      <c r="DC9" s="1021"/>
      <c r="DD9" s="1021"/>
      <c r="DE9" s="1021"/>
      <c r="DF9" s="1022"/>
      <c r="DG9" s="1020" t="s">
        <v>582</v>
      </c>
      <c r="DH9" s="1021"/>
      <c r="DI9" s="1021"/>
      <c r="DJ9" s="1021"/>
      <c r="DK9" s="1022"/>
      <c r="DL9" s="1020" t="s">
        <v>582</v>
      </c>
      <c r="DM9" s="1021"/>
      <c r="DN9" s="1021"/>
      <c r="DO9" s="1021"/>
      <c r="DP9" s="1022"/>
      <c r="DQ9" s="1020" t="s">
        <v>582</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382</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383</v>
      </c>
      <c r="B23" s="975" t="s">
        <v>384</v>
      </c>
      <c r="C23" s="976"/>
      <c r="D23" s="976"/>
      <c r="E23" s="976"/>
      <c r="F23" s="976"/>
      <c r="G23" s="976"/>
      <c r="H23" s="976"/>
      <c r="I23" s="976"/>
      <c r="J23" s="976"/>
      <c r="K23" s="976"/>
      <c r="L23" s="976"/>
      <c r="M23" s="976"/>
      <c r="N23" s="976"/>
      <c r="O23" s="976"/>
      <c r="P23" s="977"/>
      <c r="Q23" s="1099">
        <v>15671</v>
      </c>
      <c r="R23" s="1100"/>
      <c r="S23" s="1100"/>
      <c r="T23" s="1100"/>
      <c r="U23" s="1100"/>
      <c r="V23" s="1100">
        <v>15369</v>
      </c>
      <c r="W23" s="1100"/>
      <c r="X23" s="1100"/>
      <c r="Y23" s="1100"/>
      <c r="Z23" s="1100"/>
      <c r="AA23" s="1100">
        <v>301</v>
      </c>
      <c r="AB23" s="1100"/>
      <c r="AC23" s="1100"/>
      <c r="AD23" s="1100"/>
      <c r="AE23" s="1101"/>
      <c r="AF23" s="1102">
        <v>288</v>
      </c>
      <c r="AG23" s="1100"/>
      <c r="AH23" s="1100"/>
      <c r="AI23" s="1100"/>
      <c r="AJ23" s="1103"/>
      <c r="AK23" s="1104"/>
      <c r="AL23" s="1105"/>
      <c r="AM23" s="1105"/>
      <c r="AN23" s="1105"/>
      <c r="AO23" s="1105"/>
      <c r="AP23" s="1100">
        <v>12800</v>
      </c>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v>5086</v>
      </c>
      <c r="R28" s="1085"/>
      <c r="S28" s="1085"/>
      <c r="T28" s="1085"/>
      <c r="U28" s="1085"/>
      <c r="V28" s="1085">
        <v>4905</v>
      </c>
      <c r="W28" s="1085"/>
      <c r="X28" s="1085"/>
      <c r="Y28" s="1085"/>
      <c r="Z28" s="1085"/>
      <c r="AA28" s="1085">
        <v>181</v>
      </c>
      <c r="AB28" s="1085"/>
      <c r="AC28" s="1085"/>
      <c r="AD28" s="1085"/>
      <c r="AE28" s="1086"/>
      <c r="AF28" s="1087">
        <v>181</v>
      </c>
      <c r="AG28" s="1085"/>
      <c r="AH28" s="1085"/>
      <c r="AI28" s="1085"/>
      <c r="AJ28" s="1088"/>
      <c r="AK28" s="1089">
        <v>369</v>
      </c>
      <c r="AL28" s="1077"/>
      <c r="AM28" s="1077"/>
      <c r="AN28" s="1077"/>
      <c r="AO28" s="1077"/>
      <c r="AP28" s="1077" t="s">
        <v>582</v>
      </c>
      <c r="AQ28" s="1077"/>
      <c r="AR28" s="1077"/>
      <c r="AS28" s="1077"/>
      <c r="AT28" s="1077"/>
      <c r="AU28" s="1077" t="s">
        <v>582</v>
      </c>
      <c r="AV28" s="1077"/>
      <c r="AW28" s="1077"/>
      <c r="AX28" s="1077"/>
      <c r="AY28" s="1077"/>
      <c r="AZ28" s="1078" t="s">
        <v>583</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396</v>
      </c>
      <c r="C29" s="1069"/>
      <c r="D29" s="1069"/>
      <c r="E29" s="1069"/>
      <c r="F29" s="1069"/>
      <c r="G29" s="1069"/>
      <c r="H29" s="1069"/>
      <c r="I29" s="1069"/>
      <c r="J29" s="1069"/>
      <c r="K29" s="1069"/>
      <c r="L29" s="1069"/>
      <c r="M29" s="1069"/>
      <c r="N29" s="1069"/>
      <c r="O29" s="1069"/>
      <c r="P29" s="1070"/>
      <c r="Q29" s="1074">
        <v>3558</v>
      </c>
      <c r="R29" s="1075"/>
      <c r="S29" s="1075"/>
      <c r="T29" s="1075"/>
      <c r="U29" s="1075"/>
      <c r="V29" s="1075">
        <v>3376</v>
      </c>
      <c r="W29" s="1075"/>
      <c r="X29" s="1075"/>
      <c r="Y29" s="1075"/>
      <c r="Z29" s="1075"/>
      <c r="AA29" s="1075">
        <v>182</v>
      </c>
      <c r="AB29" s="1075"/>
      <c r="AC29" s="1075"/>
      <c r="AD29" s="1075"/>
      <c r="AE29" s="1076"/>
      <c r="AF29" s="1050">
        <v>182</v>
      </c>
      <c r="AG29" s="1051"/>
      <c r="AH29" s="1051"/>
      <c r="AI29" s="1051"/>
      <c r="AJ29" s="1052"/>
      <c r="AK29" s="1011">
        <v>552</v>
      </c>
      <c r="AL29" s="1002"/>
      <c r="AM29" s="1002"/>
      <c r="AN29" s="1002"/>
      <c r="AO29" s="1002"/>
      <c r="AP29" s="1002" t="s">
        <v>582</v>
      </c>
      <c r="AQ29" s="1002"/>
      <c r="AR29" s="1002"/>
      <c r="AS29" s="1002"/>
      <c r="AT29" s="1002"/>
      <c r="AU29" s="1002" t="s">
        <v>582</v>
      </c>
      <c r="AV29" s="1002"/>
      <c r="AW29" s="1002"/>
      <c r="AX29" s="1002"/>
      <c r="AY29" s="1002"/>
      <c r="AZ29" s="1073" t="s">
        <v>582</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397</v>
      </c>
      <c r="C30" s="1069"/>
      <c r="D30" s="1069"/>
      <c r="E30" s="1069"/>
      <c r="F30" s="1069"/>
      <c r="G30" s="1069"/>
      <c r="H30" s="1069"/>
      <c r="I30" s="1069"/>
      <c r="J30" s="1069"/>
      <c r="K30" s="1069"/>
      <c r="L30" s="1069"/>
      <c r="M30" s="1069"/>
      <c r="N30" s="1069"/>
      <c r="O30" s="1069"/>
      <c r="P30" s="1070"/>
      <c r="Q30" s="1074">
        <v>330</v>
      </c>
      <c r="R30" s="1075"/>
      <c r="S30" s="1075"/>
      <c r="T30" s="1075"/>
      <c r="U30" s="1075"/>
      <c r="V30" s="1075">
        <v>326</v>
      </c>
      <c r="W30" s="1075"/>
      <c r="X30" s="1075"/>
      <c r="Y30" s="1075"/>
      <c r="Z30" s="1075"/>
      <c r="AA30" s="1075">
        <v>4</v>
      </c>
      <c r="AB30" s="1075"/>
      <c r="AC30" s="1075"/>
      <c r="AD30" s="1075"/>
      <c r="AE30" s="1076"/>
      <c r="AF30" s="1050">
        <v>4</v>
      </c>
      <c r="AG30" s="1051"/>
      <c r="AH30" s="1051"/>
      <c r="AI30" s="1051"/>
      <c r="AJ30" s="1052"/>
      <c r="AK30" s="1011">
        <v>130</v>
      </c>
      <c r="AL30" s="1002"/>
      <c r="AM30" s="1002"/>
      <c r="AN30" s="1002"/>
      <c r="AO30" s="1002"/>
      <c r="AP30" s="1002" t="s">
        <v>582</v>
      </c>
      <c r="AQ30" s="1002"/>
      <c r="AR30" s="1002"/>
      <c r="AS30" s="1002"/>
      <c r="AT30" s="1002"/>
      <c r="AU30" s="1002" t="s">
        <v>584</v>
      </c>
      <c r="AV30" s="1002"/>
      <c r="AW30" s="1002"/>
      <c r="AX30" s="1002"/>
      <c r="AY30" s="1002"/>
      <c r="AZ30" s="1073" t="s">
        <v>582</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398</v>
      </c>
      <c r="C31" s="1069"/>
      <c r="D31" s="1069"/>
      <c r="E31" s="1069"/>
      <c r="F31" s="1069"/>
      <c r="G31" s="1069"/>
      <c r="H31" s="1069"/>
      <c r="I31" s="1069"/>
      <c r="J31" s="1069"/>
      <c r="K31" s="1069"/>
      <c r="L31" s="1069"/>
      <c r="M31" s="1069"/>
      <c r="N31" s="1069"/>
      <c r="O31" s="1069"/>
      <c r="P31" s="1070"/>
      <c r="Q31" s="1074">
        <v>758</v>
      </c>
      <c r="R31" s="1075"/>
      <c r="S31" s="1075"/>
      <c r="T31" s="1075"/>
      <c r="U31" s="1075"/>
      <c r="V31" s="1075">
        <v>674</v>
      </c>
      <c r="W31" s="1075"/>
      <c r="X31" s="1075"/>
      <c r="Y31" s="1075"/>
      <c r="Z31" s="1075"/>
      <c r="AA31" s="1075">
        <v>84</v>
      </c>
      <c r="AB31" s="1075"/>
      <c r="AC31" s="1075"/>
      <c r="AD31" s="1075"/>
      <c r="AE31" s="1076"/>
      <c r="AF31" s="1050">
        <v>760</v>
      </c>
      <c r="AG31" s="1051"/>
      <c r="AH31" s="1051"/>
      <c r="AI31" s="1051"/>
      <c r="AJ31" s="1052"/>
      <c r="AK31" s="1011">
        <v>5</v>
      </c>
      <c r="AL31" s="1002"/>
      <c r="AM31" s="1002"/>
      <c r="AN31" s="1002"/>
      <c r="AO31" s="1002"/>
      <c r="AP31" s="1002">
        <v>1733</v>
      </c>
      <c r="AQ31" s="1002"/>
      <c r="AR31" s="1002"/>
      <c r="AS31" s="1002"/>
      <c r="AT31" s="1002"/>
      <c r="AU31" s="1002" t="s">
        <v>581</v>
      </c>
      <c r="AV31" s="1002"/>
      <c r="AW31" s="1002"/>
      <c r="AX31" s="1002"/>
      <c r="AY31" s="1002"/>
      <c r="AZ31" s="1073" t="s">
        <v>582</v>
      </c>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146</v>
      </c>
      <c r="C32" s="1069"/>
      <c r="D32" s="1069"/>
      <c r="E32" s="1069"/>
      <c r="F32" s="1069"/>
      <c r="G32" s="1069"/>
      <c r="H32" s="1069"/>
      <c r="I32" s="1069"/>
      <c r="J32" s="1069"/>
      <c r="K32" s="1069"/>
      <c r="L32" s="1069"/>
      <c r="M32" s="1069"/>
      <c r="N32" s="1069"/>
      <c r="O32" s="1069"/>
      <c r="P32" s="1070"/>
      <c r="Q32" s="1074">
        <v>4365</v>
      </c>
      <c r="R32" s="1075"/>
      <c r="S32" s="1075"/>
      <c r="T32" s="1075"/>
      <c r="U32" s="1075"/>
      <c r="V32" s="1075">
        <v>4582</v>
      </c>
      <c r="W32" s="1075"/>
      <c r="X32" s="1075"/>
      <c r="Y32" s="1075"/>
      <c r="Z32" s="1075"/>
      <c r="AA32" s="1075">
        <v>-216</v>
      </c>
      <c r="AB32" s="1075"/>
      <c r="AC32" s="1075"/>
      <c r="AD32" s="1075"/>
      <c r="AE32" s="1076"/>
      <c r="AF32" s="1050">
        <v>-507</v>
      </c>
      <c r="AG32" s="1051"/>
      <c r="AH32" s="1051"/>
      <c r="AI32" s="1051"/>
      <c r="AJ32" s="1052"/>
      <c r="AK32" s="1011">
        <v>572</v>
      </c>
      <c r="AL32" s="1002"/>
      <c r="AM32" s="1002"/>
      <c r="AN32" s="1002"/>
      <c r="AO32" s="1002"/>
      <c r="AP32" s="1002">
        <v>1844</v>
      </c>
      <c r="AQ32" s="1002"/>
      <c r="AR32" s="1002"/>
      <c r="AS32" s="1002"/>
      <c r="AT32" s="1002"/>
      <c r="AU32" s="1002">
        <v>1630</v>
      </c>
      <c r="AV32" s="1002"/>
      <c r="AW32" s="1002"/>
      <c r="AX32" s="1002"/>
      <c r="AY32" s="1002"/>
      <c r="AZ32" s="1073">
        <v>12.4</v>
      </c>
      <c r="BA32" s="1073"/>
      <c r="BB32" s="1073"/>
      <c r="BC32" s="1073"/>
      <c r="BD32" s="1073"/>
      <c r="BE32" s="1063" t="s">
        <v>400</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401</v>
      </c>
      <c r="C33" s="1069"/>
      <c r="D33" s="1069"/>
      <c r="E33" s="1069"/>
      <c r="F33" s="1069"/>
      <c r="G33" s="1069"/>
      <c r="H33" s="1069"/>
      <c r="I33" s="1069"/>
      <c r="J33" s="1069"/>
      <c r="K33" s="1069"/>
      <c r="L33" s="1069"/>
      <c r="M33" s="1069"/>
      <c r="N33" s="1069"/>
      <c r="O33" s="1069"/>
      <c r="P33" s="1070"/>
      <c r="Q33" s="1074">
        <v>943</v>
      </c>
      <c r="R33" s="1075"/>
      <c r="S33" s="1075"/>
      <c r="T33" s="1075"/>
      <c r="U33" s="1075"/>
      <c r="V33" s="1075">
        <v>969</v>
      </c>
      <c r="W33" s="1075"/>
      <c r="X33" s="1075"/>
      <c r="Y33" s="1075"/>
      <c r="Z33" s="1075"/>
      <c r="AA33" s="1075">
        <v>-27</v>
      </c>
      <c r="AB33" s="1075"/>
      <c r="AC33" s="1075"/>
      <c r="AD33" s="1075"/>
      <c r="AE33" s="1076"/>
      <c r="AF33" s="1050">
        <v>221</v>
      </c>
      <c r="AG33" s="1051"/>
      <c r="AH33" s="1051"/>
      <c r="AI33" s="1051"/>
      <c r="AJ33" s="1052"/>
      <c r="AK33" s="1011">
        <v>340</v>
      </c>
      <c r="AL33" s="1002"/>
      <c r="AM33" s="1002"/>
      <c r="AN33" s="1002"/>
      <c r="AO33" s="1002"/>
      <c r="AP33" s="1002">
        <v>6802</v>
      </c>
      <c r="AQ33" s="1002"/>
      <c r="AR33" s="1002"/>
      <c r="AS33" s="1002"/>
      <c r="AT33" s="1002"/>
      <c r="AU33" s="1002">
        <v>5135</v>
      </c>
      <c r="AV33" s="1002"/>
      <c r="AW33" s="1002"/>
      <c r="AX33" s="1002"/>
      <c r="AY33" s="1002"/>
      <c r="AZ33" s="1073" t="s">
        <v>582</v>
      </c>
      <c r="BA33" s="1073"/>
      <c r="BB33" s="1073"/>
      <c r="BC33" s="1073"/>
      <c r="BD33" s="1073"/>
      <c r="BE33" s="1063" t="s">
        <v>399</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t="s">
        <v>402</v>
      </c>
      <c r="C34" s="1069"/>
      <c r="D34" s="1069"/>
      <c r="E34" s="1069"/>
      <c r="F34" s="1069"/>
      <c r="G34" s="1069"/>
      <c r="H34" s="1069"/>
      <c r="I34" s="1069"/>
      <c r="J34" s="1069"/>
      <c r="K34" s="1069"/>
      <c r="L34" s="1069"/>
      <c r="M34" s="1069"/>
      <c r="N34" s="1069"/>
      <c r="O34" s="1069"/>
      <c r="P34" s="1070"/>
      <c r="Q34" s="1074">
        <v>33</v>
      </c>
      <c r="R34" s="1075"/>
      <c r="S34" s="1075"/>
      <c r="T34" s="1075"/>
      <c r="U34" s="1075"/>
      <c r="V34" s="1075">
        <v>29</v>
      </c>
      <c r="W34" s="1075"/>
      <c r="X34" s="1075"/>
      <c r="Y34" s="1075"/>
      <c r="Z34" s="1075"/>
      <c r="AA34" s="1075">
        <v>5</v>
      </c>
      <c r="AB34" s="1075"/>
      <c r="AC34" s="1075"/>
      <c r="AD34" s="1075"/>
      <c r="AE34" s="1076"/>
      <c r="AF34" s="1050">
        <v>5</v>
      </c>
      <c r="AG34" s="1051"/>
      <c r="AH34" s="1051"/>
      <c r="AI34" s="1051"/>
      <c r="AJ34" s="1052"/>
      <c r="AK34" s="1011">
        <v>9</v>
      </c>
      <c r="AL34" s="1002"/>
      <c r="AM34" s="1002"/>
      <c r="AN34" s="1002"/>
      <c r="AO34" s="1002"/>
      <c r="AP34" s="1002" t="s">
        <v>582</v>
      </c>
      <c r="AQ34" s="1002"/>
      <c r="AR34" s="1002"/>
      <c r="AS34" s="1002"/>
      <c r="AT34" s="1002"/>
      <c r="AU34" s="1002" t="s">
        <v>581</v>
      </c>
      <c r="AV34" s="1002"/>
      <c r="AW34" s="1002"/>
      <c r="AX34" s="1002"/>
      <c r="AY34" s="1002"/>
      <c r="AZ34" s="1073" t="s">
        <v>582</v>
      </c>
      <c r="BA34" s="1073"/>
      <c r="BB34" s="1073"/>
      <c r="BC34" s="1073"/>
      <c r="BD34" s="1073"/>
      <c r="BE34" s="1063" t="s">
        <v>403</v>
      </c>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t="s">
        <v>404</v>
      </c>
      <c r="C35" s="1069"/>
      <c r="D35" s="1069"/>
      <c r="E35" s="1069"/>
      <c r="F35" s="1069"/>
      <c r="G35" s="1069"/>
      <c r="H35" s="1069"/>
      <c r="I35" s="1069"/>
      <c r="J35" s="1069"/>
      <c r="K35" s="1069"/>
      <c r="L35" s="1069"/>
      <c r="M35" s="1069"/>
      <c r="N35" s="1069"/>
      <c r="O35" s="1069"/>
      <c r="P35" s="1070"/>
      <c r="Q35" s="1074">
        <v>25</v>
      </c>
      <c r="R35" s="1075"/>
      <c r="S35" s="1075"/>
      <c r="T35" s="1075"/>
      <c r="U35" s="1075"/>
      <c r="V35" s="1075">
        <v>23</v>
      </c>
      <c r="W35" s="1075"/>
      <c r="X35" s="1075"/>
      <c r="Y35" s="1075"/>
      <c r="Z35" s="1075"/>
      <c r="AA35" s="1075">
        <v>1</v>
      </c>
      <c r="AB35" s="1075"/>
      <c r="AC35" s="1075"/>
      <c r="AD35" s="1075"/>
      <c r="AE35" s="1076"/>
      <c r="AF35" s="1050">
        <v>1</v>
      </c>
      <c r="AG35" s="1051"/>
      <c r="AH35" s="1051"/>
      <c r="AI35" s="1051"/>
      <c r="AJ35" s="1052"/>
      <c r="AK35" s="1011">
        <v>15</v>
      </c>
      <c r="AL35" s="1002"/>
      <c r="AM35" s="1002"/>
      <c r="AN35" s="1002"/>
      <c r="AO35" s="1002"/>
      <c r="AP35" s="1002">
        <v>122</v>
      </c>
      <c r="AQ35" s="1002"/>
      <c r="AR35" s="1002"/>
      <c r="AS35" s="1002"/>
      <c r="AT35" s="1002"/>
      <c r="AU35" s="1002">
        <v>111</v>
      </c>
      <c r="AV35" s="1002"/>
      <c r="AW35" s="1002"/>
      <c r="AX35" s="1002"/>
      <c r="AY35" s="1002"/>
      <c r="AZ35" s="1073" t="s">
        <v>582</v>
      </c>
      <c r="BA35" s="1073"/>
      <c r="BB35" s="1073"/>
      <c r="BC35" s="1073"/>
      <c r="BD35" s="1073"/>
      <c r="BE35" s="1063" t="s">
        <v>405</v>
      </c>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t="s">
        <v>406</v>
      </c>
      <c r="C36" s="1069"/>
      <c r="D36" s="1069"/>
      <c r="E36" s="1069"/>
      <c r="F36" s="1069"/>
      <c r="G36" s="1069"/>
      <c r="H36" s="1069"/>
      <c r="I36" s="1069"/>
      <c r="J36" s="1069"/>
      <c r="K36" s="1069"/>
      <c r="L36" s="1069"/>
      <c r="M36" s="1069"/>
      <c r="N36" s="1069"/>
      <c r="O36" s="1069"/>
      <c r="P36" s="1070"/>
      <c r="Q36" s="1074">
        <v>23</v>
      </c>
      <c r="R36" s="1075"/>
      <c r="S36" s="1075"/>
      <c r="T36" s="1075"/>
      <c r="U36" s="1075"/>
      <c r="V36" s="1075">
        <v>14</v>
      </c>
      <c r="W36" s="1075"/>
      <c r="X36" s="1075"/>
      <c r="Y36" s="1075"/>
      <c r="Z36" s="1075"/>
      <c r="AA36" s="1075">
        <v>9</v>
      </c>
      <c r="AB36" s="1075"/>
      <c r="AC36" s="1075"/>
      <c r="AD36" s="1075"/>
      <c r="AE36" s="1076"/>
      <c r="AF36" s="1050">
        <v>9</v>
      </c>
      <c r="AG36" s="1051"/>
      <c r="AH36" s="1051"/>
      <c r="AI36" s="1051"/>
      <c r="AJ36" s="1052"/>
      <c r="AK36" s="1011">
        <v>0</v>
      </c>
      <c r="AL36" s="1002"/>
      <c r="AM36" s="1002"/>
      <c r="AN36" s="1002"/>
      <c r="AO36" s="1002"/>
      <c r="AP36" s="1002" t="s">
        <v>582</v>
      </c>
      <c r="AQ36" s="1002"/>
      <c r="AR36" s="1002"/>
      <c r="AS36" s="1002"/>
      <c r="AT36" s="1002"/>
      <c r="AU36" s="1002" t="s">
        <v>582</v>
      </c>
      <c r="AV36" s="1002"/>
      <c r="AW36" s="1002"/>
      <c r="AX36" s="1002"/>
      <c r="AY36" s="1002"/>
      <c r="AZ36" s="1073" t="s">
        <v>582</v>
      </c>
      <c r="BA36" s="1073"/>
      <c r="BB36" s="1073"/>
      <c r="BC36" s="1073"/>
      <c r="BD36" s="1073"/>
      <c r="BE36" s="1063" t="s">
        <v>407</v>
      </c>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383</v>
      </c>
      <c r="B63" s="975" t="s">
        <v>409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857</v>
      </c>
      <c r="AG63" s="990"/>
      <c r="AH63" s="990"/>
      <c r="AI63" s="990"/>
      <c r="AJ63" s="1061"/>
      <c r="AK63" s="1062"/>
      <c r="AL63" s="994"/>
      <c r="AM63" s="994"/>
      <c r="AN63" s="994"/>
      <c r="AO63" s="994"/>
      <c r="AP63" s="990">
        <v>8768</v>
      </c>
      <c r="AQ63" s="990"/>
      <c r="AR63" s="990"/>
      <c r="AS63" s="990"/>
      <c r="AT63" s="990"/>
      <c r="AU63" s="990">
        <v>5246</v>
      </c>
      <c r="AV63" s="990"/>
      <c r="AW63" s="990"/>
      <c r="AX63" s="990"/>
      <c r="AY63" s="990"/>
      <c r="AZ63" s="1056"/>
      <c r="BA63" s="1056"/>
      <c r="BB63" s="1056"/>
      <c r="BC63" s="1056"/>
      <c r="BD63" s="1056"/>
      <c r="BE63" s="991"/>
      <c r="BF63" s="991"/>
      <c r="BG63" s="991"/>
      <c r="BH63" s="991"/>
      <c r="BI63" s="992"/>
      <c r="BJ63" s="1057" t="s">
        <v>121</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411</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388</v>
      </c>
      <c r="W66" s="1033"/>
      <c r="X66" s="1033"/>
      <c r="Y66" s="1033"/>
      <c r="Z66" s="1034"/>
      <c r="AA66" s="1032" t="s">
        <v>389</v>
      </c>
      <c r="AB66" s="1033"/>
      <c r="AC66" s="1033"/>
      <c r="AD66" s="1033"/>
      <c r="AE66" s="1034"/>
      <c r="AF66" s="1038" t="s">
        <v>390</v>
      </c>
      <c r="AG66" s="1039"/>
      <c r="AH66" s="1039"/>
      <c r="AI66" s="1039"/>
      <c r="AJ66" s="1040"/>
      <c r="AK66" s="1032" t="s">
        <v>391</v>
      </c>
      <c r="AL66" s="1027"/>
      <c r="AM66" s="1027"/>
      <c r="AN66" s="1027"/>
      <c r="AO66" s="1028"/>
      <c r="AP66" s="1032" t="s">
        <v>392</v>
      </c>
      <c r="AQ66" s="1033"/>
      <c r="AR66" s="1033"/>
      <c r="AS66" s="1033"/>
      <c r="AT66" s="1034"/>
      <c r="AU66" s="1032" t="s">
        <v>412</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567</v>
      </c>
      <c r="C68" s="1017"/>
      <c r="D68" s="1017"/>
      <c r="E68" s="1017"/>
      <c r="F68" s="1017"/>
      <c r="G68" s="1017"/>
      <c r="H68" s="1017"/>
      <c r="I68" s="1017"/>
      <c r="J68" s="1017"/>
      <c r="K68" s="1017"/>
      <c r="L68" s="1017"/>
      <c r="M68" s="1017"/>
      <c r="N68" s="1017"/>
      <c r="O68" s="1017"/>
      <c r="P68" s="1018"/>
      <c r="Q68" s="1019">
        <v>817</v>
      </c>
      <c r="R68" s="1013"/>
      <c r="S68" s="1013"/>
      <c r="T68" s="1013"/>
      <c r="U68" s="1013"/>
      <c r="V68" s="1013">
        <v>783</v>
      </c>
      <c r="W68" s="1013"/>
      <c r="X68" s="1013"/>
      <c r="Y68" s="1013"/>
      <c r="Z68" s="1013"/>
      <c r="AA68" s="1013">
        <v>35</v>
      </c>
      <c r="AB68" s="1013"/>
      <c r="AC68" s="1013"/>
      <c r="AD68" s="1013"/>
      <c r="AE68" s="1013"/>
      <c r="AF68" s="1013">
        <v>35</v>
      </c>
      <c r="AG68" s="1013"/>
      <c r="AH68" s="1013"/>
      <c r="AI68" s="1013"/>
      <c r="AJ68" s="1013"/>
      <c r="AK68" s="1013">
        <v>51</v>
      </c>
      <c r="AL68" s="1013"/>
      <c r="AM68" s="1013"/>
      <c r="AN68" s="1013"/>
      <c r="AO68" s="1013"/>
      <c r="AP68" s="1013">
        <v>354</v>
      </c>
      <c r="AQ68" s="1013"/>
      <c r="AR68" s="1013"/>
      <c r="AS68" s="1013"/>
      <c r="AT68" s="1013"/>
      <c r="AU68" s="1013">
        <v>146</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568</v>
      </c>
      <c r="C69" s="1006"/>
      <c r="D69" s="1006"/>
      <c r="E69" s="1006"/>
      <c r="F69" s="1006"/>
      <c r="G69" s="1006"/>
      <c r="H69" s="1006"/>
      <c r="I69" s="1006"/>
      <c r="J69" s="1006"/>
      <c r="K69" s="1006"/>
      <c r="L69" s="1006"/>
      <c r="M69" s="1006"/>
      <c r="N69" s="1006"/>
      <c r="O69" s="1006"/>
      <c r="P69" s="1007"/>
      <c r="Q69" s="1008">
        <v>479</v>
      </c>
      <c r="R69" s="1002"/>
      <c r="S69" s="1002"/>
      <c r="T69" s="1002"/>
      <c r="U69" s="1002"/>
      <c r="V69" s="1002">
        <v>397</v>
      </c>
      <c r="W69" s="1002"/>
      <c r="X69" s="1002"/>
      <c r="Y69" s="1002"/>
      <c r="Z69" s="1002"/>
      <c r="AA69" s="1002">
        <v>82</v>
      </c>
      <c r="AB69" s="1002"/>
      <c r="AC69" s="1002"/>
      <c r="AD69" s="1002"/>
      <c r="AE69" s="1002"/>
      <c r="AF69" s="1002">
        <v>82</v>
      </c>
      <c r="AG69" s="1002"/>
      <c r="AH69" s="1002"/>
      <c r="AI69" s="1002"/>
      <c r="AJ69" s="1002"/>
      <c r="AK69" s="1002" t="s">
        <v>582</v>
      </c>
      <c r="AL69" s="1002"/>
      <c r="AM69" s="1002"/>
      <c r="AN69" s="1002"/>
      <c r="AO69" s="1002"/>
      <c r="AP69" s="1002">
        <v>54</v>
      </c>
      <c r="AQ69" s="1002"/>
      <c r="AR69" s="1002"/>
      <c r="AS69" s="1002"/>
      <c r="AT69" s="1002"/>
      <c r="AU69" s="1002">
        <v>16</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569</v>
      </c>
      <c r="C70" s="1006"/>
      <c r="D70" s="1006"/>
      <c r="E70" s="1006"/>
      <c r="F70" s="1006"/>
      <c r="G70" s="1006"/>
      <c r="H70" s="1006"/>
      <c r="I70" s="1006"/>
      <c r="J70" s="1006"/>
      <c r="K70" s="1006"/>
      <c r="L70" s="1006"/>
      <c r="M70" s="1006"/>
      <c r="N70" s="1006"/>
      <c r="O70" s="1006"/>
      <c r="P70" s="1007"/>
      <c r="Q70" s="1008">
        <v>4561</v>
      </c>
      <c r="R70" s="1002"/>
      <c r="S70" s="1002"/>
      <c r="T70" s="1002"/>
      <c r="U70" s="1002"/>
      <c r="V70" s="1002">
        <v>4544</v>
      </c>
      <c r="W70" s="1002"/>
      <c r="X70" s="1002"/>
      <c r="Y70" s="1002"/>
      <c r="Z70" s="1002"/>
      <c r="AA70" s="1002">
        <v>18</v>
      </c>
      <c r="AB70" s="1002"/>
      <c r="AC70" s="1002"/>
      <c r="AD70" s="1002"/>
      <c r="AE70" s="1002"/>
      <c r="AF70" s="1002">
        <v>17</v>
      </c>
      <c r="AG70" s="1002"/>
      <c r="AH70" s="1002"/>
      <c r="AI70" s="1002"/>
      <c r="AJ70" s="1002"/>
      <c r="AK70" s="1002">
        <v>167</v>
      </c>
      <c r="AL70" s="1002"/>
      <c r="AM70" s="1002"/>
      <c r="AN70" s="1002"/>
      <c r="AO70" s="1002"/>
      <c r="AP70" s="1002">
        <v>2399</v>
      </c>
      <c r="AQ70" s="1002"/>
      <c r="AR70" s="1002"/>
      <c r="AS70" s="1002"/>
      <c r="AT70" s="1002"/>
      <c r="AU70" s="1002">
        <v>247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570</v>
      </c>
      <c r="C71" s="1006"/>
      <c r="D71" s="1006"/>
      <c r="E71" s="1006"/>
      <c r="F71" s="1006"/>
      <c r="G71" s="1006"/>
      <c r="H71" s="1006"/>
      <c r="I71" s="1006"/>
      <c r="J71" s="1006"/>
      <c r="K71" s="1006"/>
      <c r="L71" s="1006"/>
      <c r="M71" s="1006"/>
      <c r="N71" s="1006"/>
      <c r="O71" s="1006"/>
      <c r="P71" s="1007"/>
      <c r="Q71" s="1008">
        <v>2294</v>
      </c>
      <c r="R71" s="1002"/>
      <c r="S71" s="1002"/>
      <c r="T71" s="1002"/>
      <c r="U71" s="1002"/>
      <c r="V71" s="1002">
        <v>1625</v>
      </c>
      <c r="W71" s="1002"/>
      <c r="X71" s="1002"/>
      <c r="Y71" s="1002"/>
      <c r="Z71" s="1002"/>
      <c r="AA71" s="1002">
        <v>668</v>
      </c>
      <c r="AB71" s="1002"/>
      <c r="AC71" s="1002"/>
      <c r="AD71" s="1002"/>
      <c r="AE71" s="1002"/>
      <c r="AF71" s="1002">
        <v>3255</v>
      </c>
      <c r="AG71" s="1002"/>
      <c r="AH71" s="1002"/>
      <c r="AI71" s="1002"/>
      <c r="AJ71" s="1002"/>
      <c r="AK71" s="1002" t="s">
        <v>582</v>
      </c>
      <c r="AL71" s="1002"/>
      <c r="AM71" s="1002"/>
      <c r="AN71" s="1002"/>
      <c r="AO71" s="1002"/>
      <c r="AP71" s="1002">
        <v>3792</v>
      </c>
      <c r="AQ71" s="1002"/>
      <c r="AR71" s="1002"/>
      <c r="AS71" s="1002"/>
      <c r="AT71" s="1002"/>
      <c r="AU71" s="1002" t="s">
        <v>582</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571</v>
      </c>
      <c r="C72" s="1006"/>
      <c r="D72" s="1006"/>
      <c r="E72" s="1006"/>
      <c r="F72" s="1006"/>
      <c r="G72" s="1006"/>
      <c r="H72" s="1006"/>
      <c r="I72" s="1006"/>
      <c r="J72" s="1006"/>
      <c r="K72" s="1006"/>
      <c r="L72" s="1006"/>
      <c r="M72" s="1006"/>
      <c r="N72" s="1006"/>
      <c r="O72" s="1006"/>
      <c r="P72" s="1007"/>
      <c r="Q72" s="1008">
        <v>361</v>
      </c>
      <c r="R72" s="1002"/>
      <c r="S72" s="1002"/>
      <c r="T72" s="1002"/>
      <c r="U72" s="1002"/>
      <c r="V72" s="1002">
        <v>302</v>
      </c>
      <c r="W72" s="1002"/>
      <c r="X72" s="1002"/>
      <c r="Y72" s="1002"/>
      <c r="Z72" s="1002"/>
      <c r="AA72" s="1002">
        <v>59</v>
      </c>
      <c r="AB72" s="1002"/>
      <c r="AC72" s="1002"/>
      <c r="AD72" s="1002"/>
      <c r="AE72" s="1002"/>
      <c r="AF72" s="1002">
        <v>59</v>
      </c>
      <c r="AG72" s="1002"/>
      <c r="AH72" s="1002"/>
      <c r="AI72" s="1002"/>
      <c r="AJ72" s="1002"/>
      <c r="AK72" s="1002">
        <v>10</v>
      </c>
      <c r="AL72" s="1002"/>
      <c r="AM72" s="1002"/>
      <c r="AN72" s="1002"/>
      <c r="AO72" s="1002"/>
      <c r="AP72" s="1002" t="s">
        <v>582</v>
      </c>
      <c r="AQ72" s="1002"/>
      <c r="AR72" s="1002"/>
      <c r="AS72" s="1002"/>
      <c r="AT72" s="1002"/>
      <c r="AU72" s="1002" t="s">
        <v>582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572</v>
      </c>
      <c r="C73" s="1006"/>
      <c r="D73" s="1006"/>
      <c r="E73" s="1006"/>
      <c r="F73" s="1006"/>
      <c r="G73" s="1006"/>
      <c r="H73" s="1006"/>
      <c r="I73" s="1006"/>
      <c r="J73" s="1006"/>
      <c r="K73" s="1006"/>
      <c r="L73" s="1006"/>
      <c r="M73" s="1006"/>
      <c r="N73" s="1006"/>
      <c r="O73" s="1006"/>
      <c r="P73" s="1007"/>
      <c r="Q73" s="1008">
        <v>506</v>
      </c>
      <c r="R73" s="1002"/>
      <c r="S73" s="1002"/>
      <c r="T73" s="1002"/>
      <c r="U73" s="1002"/>
      <c r="V73" s="1002">
        <v>480</v>
      </c>
      <c r="W73" s="1002"/>
      <c r="X73" s="1002"/>
      <c r="Y73" s="1002"/>
      <c r="Z73" s="1002"/>
      <c r="AA73" s="1002">
        <v>26</v>
      </c>
      <c r="AB73" s="1002"/>
      <c r="AC73" s="1002"/>
      <c r="AD73" s="1002"/>
      <c r="AE73" s="1002"/>
      <c r="AF73" s="1002">
        <v>26</v>
      </c>
      <c r="AG73" s="1002"/>
      <c r="AH73" s="1002"/>
      <c r="AI73" s="1002"/>
      <c r="AJ73" s="1002"/>
      <c r="AK73" s="1002">
        <v>20</v>
      </c>
      <c r="AL73" s="1002"/>
      <c r="AM73" s="1002"/>
      <c r="AN73" s="1002"/>
      <c r="AO73" s="1002"/>
      <c r="AP73" s="1002" t="s">
        <v>582</v>
      </c>
      <c r="AQ73" s="1002"/>
      <c r="AR73" s="1002"/>
      <c r="AS73" s="1002"/>
      <c r="AT73" s="1002"/>
      <c r="AU73" s="1002" t="s">
        <v>582</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573</v>
      </c>
      <c r="C74" s="1006"/>
      <c r="D74" s="1006"/>
      <c r="E74" s="1006"/>
      <c r="F74" s="1006"/>
      <c r="G74" s="1006"/>
      <c r="H74" s="1006"/>
      <c r="I74" s="1006"/>
      <c r="J74" s="1006"/>
      <c r="K74" s="1006"/>
      <c r="L74" s="1006"/>
      <c r="M74" s="1006"/>
      <c r="N74" s="1006"/>
      <c r="O74" s="1006"/>
      <c r="P74" s="1007"/>
      <c r="Q74" s="1008">
        <v>166934</v>
      </c>
      <c r="R74" s="1002"/>
      <c r="S74" s="1002"/>
      <c r="T74" s="1002"/>
      <c r="U74" s="1002"/>
      <c r="V74" s="1002">
        <v>162366</v>
      </c>
      <c r="W74" s="1002"/>
      <c r="X74" s="1002"/>
      <c r="Y74" s="1002"/>
      <c r="Z74" s="1002"/>
      <c r="AA74" s="1002">
        <v>4567</v>
      </c>
      <c r="AB74" s="1002"/>
      <c r="AC74" s="1002"/>
      <c r="AD74" s="1002"/>
      <c r="AE74" s="1002"/>
      <c r="AF74" s="1002">
        <v>4564</v>
      </c>
      <c r="AG74" s="1002"/>
      <c r="AH74" s="1002"/>
      <c r="AI74" s="1002"/>
      <c r="AJ74" s="1002"/>
      <c r="AK74" s="1002">
        <v>2257</v>
      </c>
      <c r="AL74" s="1002"/>
      <c r="AM74" s="1002"/>
      <c r="AN74" s="1002"/>
      <c r="AO74" s="1002"/>
      <c r="AP74" s="1002" t="s">
        <v>582</v>
      </c>
      <c r="AQ74" s="1002"/>
      <c r="AR74" s="1002"/>
      <c r="AS74" s="1002"/>
      <c r="AT74" s="1002"/>
      <c r="AU74" s="1002" t="s">
        <v>582</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574</v>
      </c>
      <c r="C75" s="1006"/>
      <c r="D75" s="1006"/>
      <c r="E75" s="1006"/>
      <c r="F75" s="1006"/>
      <c r="G75" s="1006"/>
      <c r="H75" s="1006"/>
      <c r="I75" s="1006"/>
      <c r="J75" s="1006"/>
      <c r="K75" s="1006"/>
      <c r="L75" s="1006"/>
      <c r="M75" s="1006"/>
      <c r="N75" s="1006"/>
      <c r="O75" s="1006"/>
      <c r="P75" s="1007"/>
      <c r="Q75" s="1009">
        <v>887</v>
      </c>
      <c r="R75" s="1010"/>
      <c r="S75" s="1010"/>
      <c r="T75" s="1010"/>
      <c r="U75" s="1011"/>
      <c r="V75" s="1012">
        <v>861</v>
      </c>
      <c r="W75" s="1010"/>
      <c r="X75" s="1010"/>
      <c r="Y75" s="1010"/>
      <c r="Z75" s="1011"/>
      <c r="AA75" s="1012">
        <v>26</v>
      </c>
      <c r="AB75" s="1010"/>
      <c r="AC75" s="1010"/>
      <c r="AD75" s="1010"/>
      <c r="AE75" s="1011"/>
      <c r="AF75" s="1012">
        <v>26</v>
      </c>
      <c r="AG75" s="1010"/>
      <c r="AH75" s="1010"/>
      <c r="AI75" s="1010"/>
      <c r="AJ75" s="1011"/>
      <c r="AK75" s="1012">
        <v>20</v>
      </c>
      <c r="AL75" s="1010"/>
      <c r="AM75" s="1010"/>
      <c r="AN75" s="1010"/>
      <c r="AO75" s="1011"/>
      <c r="AP75" s="1012" t="s">
        <v>582</v>
      </c>
      <c r="AQ75" s="1010"/>
      <c r="AR75" s="1010"/>
      <c r="AS75" s="1010"/>
      <c r="AT75" s="1011"/>
      <c r="AU75" s="1012" t="s">
        <v>582</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575</v>
      </c>
      <c r="C76" s="1006"/>
      <c r="D76" s="1006"/>
      <c r="E76" s="1006"/>
      <c r="F76" s="1006"/>
      <c r="G76" s="1006"/>
      <c r="H76" s="1006"/>
      <c r="I76" s="1006"/>
      <c r="J76" s="1006"/>
      <c r="K76" s="1006"/>
      <c r="L76" s="1006"/>
      <c r="M76" s="1006"/>
      <c r="N76" s="1006"/>
      <c r="O76" s="1006"/>
      <c r="P76" s="1007"/>
      <c r="Q76" s="1009">
        <v>12076</v>
      </c>
      <c r="R76" s="1010"/>
      <c r="S76" s="1010"/>
      <c r="T76" s="1010"/>
      <c r="U76" s="1011"/>
      <c r="V76" s="1012">
        <v>9088</v>
      </c>
      <c r="W76" s="1010"/>
      <c r="X76" s="1010"/>
      <c r="Y76" s="1010"/>
      <c r="Z76" s="1011"/>
      <c r="AA76" s="1012">
        <v>2988</v>
      </c>
      <c r="AB76" s="1010"/>
      <c r="AC76" s="1010"/>
      <c r="AD76" s="1010"/>
      <c r="AE76" s="1011"/>
      <c r="AF76" s="1012">
        <v>2988</v>
      </c>
      <c r="AG76" s="1010"/>
      <c r="AH76" s="1010"/>
      <c r="AI76" s="1010"/>
      <c r="AJ76" s="1011"/>
      <c r="AK76" s="1012" t="s">
        <v>585</v>
      </c>
      <c r="AL76" s="1010"/>
      <c r="AM76" s="1010"/>
      <c r="AN76" s="1010"/>
      <c r="AO76" s="1011"/>
      <c r="AP76" s="1012" t="s">
        <v>582</v>
      </c>
      <c r="AQ76" s="1010"/>
      <c r="AR76" s="1010"/>
      <c r="AS76" s="1010"/>
      <c r="AT76" s="1011"/>
      <c r="AU76" s="1012" t="s">
        <v>587</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576</v>
      </c>
      <c r="C77" s="1006"/>
      <c r="D77" s="1006"/>
      <c r="E77" s="1006"/>
      <c r="F77" s="1006"/>
      <c r="G77" s="1006"/>
      <c r="H77" s="1006"/>
      <c r="I77" s="1006"/>
      <c r="J77" s="1006"/>
      <c r="K77" s="1006"/>
      <c r="L77" s="1006"/>
      <c r="M77" s="1006"/>
      <c r="N77" s="1006"/>
      <c r="O77" s="1006"/>
      <c r="P77" s="1007"/>
      <c r="Q77" s="1009">
        <v>7</v>
      </c>
      <c r="R77" s="1010"/>
      <c r="S77" s="1010"/>
      <c r="T77" s="1010"/>
      <c r="U77" s="1011"/>
      <c r="V77" s="1012">
        <v>6</v>
      </c>
      <c r="W77" s="1010"/>
      <c r="X77" s="1010"/>
      <c r="Y77" s="1010"/>
      <c r="Z77" s="1011"/>
      <c r="AA77" s="1012">
        <v>2</v>
      </c>
      <c r="AB77" s="1010"/>
      <c r="AC77" s="1010"/>
      <c r="AD77" s="1010"/>
      <c r="AE77" s="1011"/>
      <c r="AF77" s="1012">
        <v>2</v>
      </c>
      <c r="AG77" s="1010"/>
      <c r="AH77" s="1010"/>
      <c r="AI77" s="1010"/>
      <c r="AJ77" s="1011"/>
      <c r="AK77" s="1012" t="s">
        <v>586</v>
      </c>
      <c r="AL77" s="1010"/>
      <c r="AM77" s="1010"/>
      <c r="AN77" s="1010"/>
      <c r="AO77" s="1011"/>
      <c r="AP77" s="1012" t="s">
        <v>587</v>
      </c>
      <c r="AQ77" s="1010"/>
      <c r="AR77" s="1010"/>
      <c r="AS77" s="1010"/>
      <c r="AT77" s="1011"/>
      <c r="AU77" s="1012" t="s">
        <v>582</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577</v>
      </c>
      <c r="C78" s="1006"/>
      <c r="D78" s="1006"/>
      <c r="E78" s="1006"/>
      <c r="F78" s="1006"/>
      <c r="G78" s="1006"/>
      <c r="H78" s="1006"/>
      <c r="I78" s="1006"/>
      <c r="J78" s="1006"/>
      <c r="K78" s="1006"/>
      <c r="L78" s="1006"/>
      <c r="M78" s="1006"/>
      <c r="N78" s="1006"/>
      <c r="O78" s="1006"/>
      <c r="P78" s="1007"/>
      <c r="Q78" s="1008">
        <v>176</v>
      </c>
      <c r="R78" s="1002"/>
      <c r="S78" s="1002"/>
      <c r="T78" s="1002"/>
      <c r="U78" s="1002"/>
      <c r="V78" s="1002">
        <v>173</v>
      </c>
      <c r="W78" s="1002"/>
      <c r="X78" s="1002"/>
      <c r="Y78" s="1002"/>
      <c r="Z78" s="1002"/>
      <c r="AA78" s="1002">
        <v>3</v>
      </c>
      <c r="AB78" s="1002"/>
      <c r="AC78" s="1002"/>
      <c r="AD78" s="1002"/>
      <c r="AE78" s="1002"/>
      <c r="AF78" s="1002">
        <v>3</v>
      </c>
      <c r="AG78" s="1002"/>
      <c r="AH78" s="1002"/>
      <c r="AI78" s="1002"/>
      <c r="AJ78" s="1002"/>
      <c r="AK78" s="1002">
        <v>7</v>
      </c>
      <c r="AL78" s="1002"/>
      <c r="AM78" s="1002"/>
      <c r="AN78" s="1002"/>
      <c r="AO78" s="1002"/>
      <c r="AP78" s="1002" t="s">
        <v>587</v>
      </c>
      <c r="AQ78" s="1002"/>
      <c r="AR78" s="1002"/>
      <c r="AS78" s="1002"/>
      <c r="AT78" s="1002"/>
      <c r="AU78" s="1002" t="s">
        <v>582</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383</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11057</v>
      </c>
      <c r="AG88" s="990"/>
      <c r="AH88" s="990"/>
      <c r="AI88" s="990"/>
      <c r="AJ88" s="990"/>
      <c r="AK88" s="994"/>
      <c r="AL88" s="994"/>
      <c r="AM88" s="994"/>
      <c r="AN88" s="994"/>
      <c r="AO88" s="994"/>
      <c r="AP88" s="990">
        <v>6599</v>
      </c>
      <c r="AQ88" s="990"/>
      <c r="AR88" s="990"/>
      <c r="AS88" s="990"/>
      <c r="AT88" s="990"/>
      <c r="AU88" s="990">
        <v>409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146</v>
      </c>
      <c r="CS102" s="982"/>
      <c r="CT102" s="982"/>
      <c r="CU102" s="982"/>
      <c r="CV102" s="983"/>
      <c r="CW102" s="981">
        <v>3</v>
      </c>
      <c r="CX102" s="982"/>
      <c r="CY102" s="982"/>
      <c r="CZ102" s="982"/>
      <c r="DA102" s="983"/>
      <c r="DB102" s="981" t="s">
        <v>581</v>
      </c>
      <c r="DC102" s="982"/>
      <c r="DD102" s="982"/>
      <c r="DE102" s="982"/>
      <c r="DF102" s="983"/>
      <c r="DG102" s="981" t="s">
        <v>582</v>
      </c>
      <c r="DH102" s="982"/>
      <c r="DI102" s="982"/>
      <c r="DJ102" s="982"/>
      <c r="DK102" s="983"/>
      <c r="DL102" s="981" t="s">
        <v>582</v>
      </c>
      <c r="DM102" s="982"/>
      <c r="DN102" s="982"/>
      <c r="DO102" s="982"/>
      <c r="DP102" s="983"/>
      <c r="DQ102" s="981" t="s">
        <v>582</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299</v>
      </c>
      <c r="AG109" s="925"/>
      <c r="AH109" s="925"/>
      <c r="AI109" s="925"/>
      <c r="AJ109" s="926"/>
      <c r="AK109" s="927" t="s">
        <v>298</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299</v>
      </c>
      <c r="BW109" s="925"/>
      <c r="BX109" s="925"/>
      <c r="BY109" s="925"/>
      <c r="BZ109" s="926"/>
      <c r="CA109" s="927" t="s">
        <v>298</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299</v>
      </c>
      <c r="DM109" s="925"/>
      <c r="DN109" s="925"/>
      <c r="DO109" s="925"/>
      <c r="DP109" s="926"/>
      <c r="DQ109" s="927" t="s">
        <v>298</v>
      </c>
      <c r="DR109" s="925"/>
      <c r="DS109" s="925"/>
      <c r="DT109" s="925"/>
      <c r="DU109" s="926"/>
      <c r="DV109" s="927" t="s">
        <v>423</v>
      </c>
      <c r="DW109" s="925"/>
      <c r="DX109" s="925"/>
      <c r="DY109" s="925"/>
      <c r="DZ109" s="956"/>
    </row>
    <row r="110" spans="1:131" s="226" customFormat="1" ht="26.25" customHeight="1" x14ac:dyDescent="0.15">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2162386</v>
      </c>
      <c r="AB110" s="918"/>
      <c r="AC110" s="918"/>
      <c r="AD110" s="918"/>
      <c r="AE110" s="919"/>
      <c r="AF110" s="920">
        <v>2105507</v>
      </c>
      <c r="AG110" s="918"/>
      <c r="AH110" s="918"/>
      <c r="AI110" s="918"/>
      <c r="AJ110" s="919"/>
      <c r="AK110" s="920">
        <v>1791541</v>
      </c>
      <c r="AL110" s="918"/>
      <c r="AM110" s="918"/>
      <c r="AN110" s="918"/>
      <c r="AO110" s="919"/>
      <c r="AP110" s="921">
        <v>23.1</v>
      </c>
      <c r="AQ110" s="922"/>
      <c r="AR110" s="922"/>
      <c r="AS110" s="922"/>
      <c r="AT110" s="923"/>
      <c r="AU110" s="957" t="s">
        <v>66</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14920503</v>
      </c>
      <c r="BR110" s="865"/>
      <c r="BS110" s="865"/>
      <c r="BT110" s="865"/>
      <c r="BU110" s="865"/>
      <c r="BV110" s="865">
        <v>13722177</v>
      </c>
      <c r="BW110" s="865"/>
      <c r="BX110" s="865"/>
      <c r="BY110" s="865"/>
      <c r="BZ110" s="865"/>
      <c r="CA110" s="865">
        <v>12799942</v>
      </c>
      <c r="CB110" s="865"/>
      <c r="CC110" s="865"/>
      <c r="CD110" s="865"/>
      <c r="CE110" s="865"/>
      <c r="CF110" s="889">
        <v>164.9</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429</v>
      </c>
      <c r="DH110" s="865"/>
      <c r="DI110" s="865"/>
      <c r="DJ110" s="865"/>
      <c r="DK110" s="865"/>
      <c r="DL110" s="865" t="s">
        <v>121</v>
      </c>
      <c r="DM110" s="865"/>
      <c r="DN110" s="865"/>
      <c r="DO110" s="865"/>
      <c r="DP110" s="865"/>
      <c r="DQ110" s="865" t="s">
        <v>121</v>
      </c>
      <c r="DR110" s="865"/>
      <c r="DS110" s="865"/>
      <c r="DT110" s="865"/>
      <c r="DU110" s="865"/>
      <c r="DV110" s="866" t="s">
        <v>121</v>
      </c>
      <c r="DW110" s="866"/>
      <c r="DX110" s="866"/>
      <c r="DY110" s="866"/>
      <c r="DZ110" s="867"/>
    </row>
    <row r="111" spans="1:131" s="226" customFormat="1" ht="26.25" customHeight="1" x14ac:dyDescent="0.15">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121</v>
      </c>
      <c r="AB111" s="946"/>
      <c r="AC111" s="946"/>
      <c r="AD111" s="946"/>
      <c r="AE111" s="947"/>
      <c r="AF111" s="948" t="s">
        <v>121</v>
      </c>
      <c r="AG111" s="946"/>
      <c r="AH111" s="946"/>
      <c r="AI111" s="946"/>
      <c r="AJ111" s="947"/>
      <c r="AK111" s="948" t="s">
        <v>121</v>
      </c>
      <c r="AL111" s="946"/>
      <c r="AM111" s="946"/>
      <c r="AN111" s="946"/>
      <c r="AO111" s="947"/>
      <c r="AP111" s="949" t="s">
        <v>121</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v>23025</v>
      </c>
      <c r="BR111" s="837"/>
      <c r="BS111" s="837"/>
      <c r="BT111" s="837"/>
      <c r="BU111" s="837"/>
      <c r="BV111" s="837">
        <v>17263</v>
      </c>
      <c r="BW111" s="837"/>
      <c r="BX111" s="837"/>
      <c r="BY111" s="837"/>
      <c r="BZ111" s="837"/>
      <c r="CA111" s="837">
        <v>12331</v>
      </c>
      <c r="CB111" s="837"/>
      <c r="CC111" s="837"/>
      <c r="CD111" s="837"/>
      <c r="CE111" s="837"/>
      <c r="CF111" s="898">
        <v>0.2</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121</v>
      </c>
      <c r="DH111" s="837"/>
      <c r="DI111" s="837"/>
      <c r="DJ111" s="837"/>
      <c r="DK111" s="837"/>
      <c r="DL111" s="837" t="s">
        <v>121</v>
      </c>
      <c r="DM111" s="837"/>
      <c r="DN111" s="837"/>
      <c r="DO111" s="837"/>
      <c r="DP111" s="837"/>
      <c r="DQ111" s="837" t="s">
        <v>121</v>
      </c>
      <c r="DR111" s="837"/>
      <c r="DS111" s="837"/>
      <c r="DT111" s="837"/>
      <c r="DU111" s="837"/>
      <c r="DV111" s="814" t="s">
        <v>121</v>
      </c>
      <c r="DW111" s="814"/>
      <c r="DX111" s="814"/>
      <c r="DY111" s="814"/>
      <c r="DZ111" s="815"/>
    </row>
    <row r="112" spans="1:131" s="226" customFormat="1" ht="26.25" customHeight="1" x14ac:dyDescent="0.15">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121</v>
      </c>
      <c r="AB112" s="800"/>
      <c r="AC112" s="800"/>
      <c r="AD112" s="800"/>
      <c r="AE112" s="801"/>
      <c r="AF112" s="802" t="s">
        <v>121</v>
      </c>
      <c r="AG112" s="800"/>
      <c r="AH112" s="800"/>
      <c r="AI112" s="800"/>
      <c r="AJ112" s="801"/>
      <c r="AK112" s="802" t="s">
        <v>121</v>
      </c>
      <c r="AL112" s="800"/>
      <c r="AM112" s="800"/>
      <c r="AN112" s="800"/>
      <c r="AO112" s="801"/>
      <c r="AP112" s="847" t="s">
        <v>121</v>
      </c>
      <c r="AQ112" s="848"/>
      <c r="AR112" s="848"/>
      <c r="AS112" s="848"/>
      <c r="AT112" s="849"/>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8706591</v>
      </c>
      <c r="BR112" s="837"/>
      <c r="BS112" s="837"/>
      <c r="BT112" s="837"/>
      <c r="BU112" s="837"/>
      <c r="BV112" s="837">
        <v>7446199</v>
      </c>
      <c r="BW112" s="837"/>
      <c r="BX112" s="837"/>
      <c r="BY112" s="837"/>
      <c r="BZ112" s="837"/>
      <c r="CA112" s="837">
        <v>6876319</v>
      </c>
      <c r="CB112" s="837"/>
      <c r="CC112" s="837"/>
      <c r="CD112" s="837"/>
      <c r="CE112" s="837"/>
      <c r="CF112" s="898">
        <v>88.6</v>
      </c>
      <c r="CG112" s="899"/>
      <c r="CH112" s="899"/>
      <c r="CI112" s="899"/>
      <c r="CJ112" s="899"/>
      <c r="CK112" s="954"/>
      <c r="CL112" s="841"/>
      <c r="CM112" s="844" t="s">
        <v>436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23025</v>
      </c>
      <c r="DH112" s="837"/>
      <c r="DI112" s="837"/>
      <c r="DJ112" s="837"/>
      <c r="DK112" s="837"/>
      <c r="DL112" s="837">
        <v>17263</v>
      </c>
      <c r="DM112" s="837"/>
      <c r="DN112" s="837"/>
      <c r="DO112" s="837"/>
      <c r="DP112" s="837"/>
      <c r="DQ112" s="837">
        <v>12331</v>
      </c>
      <c r="DR112" s="837"/>
      <c r="DS112" s="837"/>
      <c r="DT112" s="837"/>
      <c r="DU112" s="837"/>
      <c r="DV112" s="814">
        <v>0.2</v>
      </c>
      <c r="DW112" s="814"/>
      <c r="DX112" s="814"/>
      <c r="DY112" s="814"/>
      <c r="DZ112" s="815"/>
    </row>
    <row r="113" spans="1:130" s="226" customFormat="1" ht="26.25" customHeight="1" x14ac:dyDescent="0.15">
      <c r="A113" s="941"/>
      <c r="B113" s="942"/>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853659</v>
      </c>
      <c r="AB113" s="946"/>
      <c r="AC113" s="946"/>
      <c r="AD113" s="946"/>
      <c r="AE113" s="947"/>
      <c r="AF113" s="948">
        <v>697933</v>
      </c>
      <c r="AG113" s="946"/>
      <c r="AH113" s="946"/>
      <c r="AI113" s="946"/>
      <c r="AJ113" s="947"/>
      <c r="AK113" s="948">
        <v>732500</v>
      </c>
      <c r="AL113" s="946"/>
      <c r="AM113" s="946"/>
      <c r="AN113" s="946"/>
      <c r="AO113" s="947"/>
      <c r="AP113" s="949">
        <v>9.4</v>
      </c>
      <c r="AQ113" s="950"/>
      <c r="AR113" s="950"/>
      <c r="AS113" s="950"/>
      <c r="AT113" s="951"/>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v>473374</v>
      </c>
      <c r="BR113" s="837"/>
      <c r="BS113" s="837"/>
      <c r="BT113" s="837"/>
      <c r="BU113" s="837"/>
      <c r="BV113" s="837">
        <v>429938</v>
      </c>
      <c r="BW113" s="837"/>
      <c r="BX113" s="837"/>
      <c r="BY113" s="837"/>
      <c r="BZ113" s="837"/>
      <c r="CA113" s="837">
        <v>409121</v>
      </c>
      <c r="CB113" s="837"/>
      <c r="CC113" s="837"/>
      <c r="CD113" s="837"/>
      <c r="CE113" s="837"/>
      <c r="CF113" s="898">
        <v>5.3</v>
      </c>
      <c r="CG113" s="899"/>
      <c r="CH113" s="899"/>
      <c r="CI113" s="899"/>
      <c r="CJ113" s="899"/>
      <c r="CK113" s="954"/>
      <c r="CL113" s="841"/>
      <c r="CM113" s="844" t="s">
        <v>439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121</v>
      </c>
      <c r="DH113" s="800"/>
      <c r="DI113" s="800"/>
      <c r="DJ113" s="800"/>
      <c r="DK113" s="801"/>
      <c r="DL113" s="802" t="s">
        <v>121</v>
      </c>
      <c r="DM113" s="800"/>
      <c r="DN113" s="800"/>
      <c r="DO113" s="800"/>
      <c r="DP113" s="801"/>
      <c r="DQ113" s="802" t="s">
        <v>121</v>
      </c>
      <c r="DR113" s="800"/>
      <c r="DS113" s="800"/>
      <c r="DT113" s="800"/>
      <c r="DU113" s="801"/>
      <c r="DV113" s="847" t="s">
        <v>121</v>
      </c>
      <c r="DW113" s="848"/>
      <c r="DX113" s="848"/>
      <c r="DY113" s="848"/>
      <c r="DZ113" s="849"/>
    </row>
    <row r="114" spans="1:130" s="226" customFormat="1" ht="26.25" customHeight="1" x14ac:dyDescent="0.15">
      <c r="A114" s="941"/>
      <c r="B114" s="942"/>
      <c r="C114" s="770" t="s">
        <v>440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20901</v>
      </c>
      <c r="AB114" s="800"/>
      <c r="AC114" s="800"/>
      <c r="AD114" s="800"/>
      <c r="AE114" s="801"/>
      <c r="AF114" s="802">
        <v>39273</v>
      </c>
      <c r="AG114" s="800"/>
      <c r="AH114" s="800"/>
      <c r="AI114" s="800"/>
      <c r="AJ114" s="801"/>
      <c r="AK114" s="802">
        <v>55034</v>
      </c>
      <c r="AL114" s="800"/>
      <c r="AM114" s="800"/>
      <c r="AN114" s="800"/>
      <c r="AO114" s="801"/>
      <c r="AP114" s="847">
        <v>0.7</v>
      </c>
      <c r="AQ114" s="848"/>
      <c r="AR114" s="848"/>
      <c r="AS114" s="848"/>
      <c r="AT114" s="849"/>
      <c r="AU114" s="959"/>
      <c r="AV114" s="960"/>
      <c r="AW114" s="960"/>
      <c r="AX114" s="960"/>
      <c r="AY114" s="960"/>
      <c r="AZ114" s="835" t="s">
        <v>441</v>
      </c>
      <c r="BA114" s="770"/>
      <c r="BB114" s="770"/>
      <c r="BC114" s="770"/>
      <c r="BD114" s="770"/>
      <c r="BE114" s="770"/>
      <c r="BF114" s="770"/>
      <c r="BG114" s="770"/>
      <c r="BH114" s="770"/>
      <c r="BI114" s="770"/>
      <c r="BJ114" s="770"/>
      <c r="BK114" s="770"/>
      <c r="BL114" s="770"/>
      <c r="BM114" s="770"/>
      <c r="BN114" s="770"/>
      <c r="BO114" s="770"/>
      <c r="BP114" s="771"/>
      <c r="BQ114" s="836">
        <v>1993409</v>
      </c>
      <c r="BR114" s="837"/>
      <c r="BS114" s="837"/>
      <c r="BT114" s="837"/>
      <c r="BU114" s="837"/>
      <c r="BV114" s="837">
        <v>1830106</v>
      </c>
      <c r="BW114" s="837"/>
      <c r="BX114" s="837"/>
      <c r="BY114" s="837"/>
      <c r="BZ114" s="837"/>
      <c r="CA114" s="837">
        <v>1708165</v>
      </c>
      <c r="CB114" s="837"/>
      <c r="CC114" s="837"/>
      <c r="CD114" s="837"/>
      <c r="CE114" s="837"/>
      <c r="CF114" s="898">
        <v>22</v>
      </c>
      <c r="CG114" s="899"/>
      <c r="CH114" s="899"/>
      <c r="CI114" s="899"/>
      <c r="CJ114" s="899"/>
      <c r="CK114" s="954"/>
      <c r="CL114" s="841"/>
      <c r="CM114" s="844" t="s">
        <v>442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121</v>
      </c>
      <c r="DH114" s="800"/>
      <c r="DI114" s="800"/>
      <c r="DJ114" s="800"/>
      <c r="DK114" s="801"/>
      <c r="DL114" s="802" t="s">
        <v>121</v>
      </c>
      <c r="DM114" s="800"/>
      <c r="DN114" s="800"/>
      <c r="DO114" s="800"/>
      <c r="DP114" s="801"/>
      <c r="DQ114" s="802" t="s">
        <v>121</v>
      </c>
      <c r="DR114" s="800"/>
      <c r="DS114" s="800"/>
      <c r="DT114" s="800"/>
      <c r="DU114" s="801"/>
      <c r="DV114" s="847" t="s">
        <v>121</v>
      </c>
      <c r="DW114" s="848"/>
      <c r="DX114" s="848"/>
      <c r="DY114" s="848"/>
      <c r="DZ114" s="849"/>
    </row>
    <row r="115" spans="1:130" s="226" customFormat="1" ht="26.25" customHeight="1" x14ac:dyDescent="0.15">
      <c r="A115" s="941"/>
      <c r="B115" s="942"/>
      <c r="C115" s="770" t="s">
        <v>443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8385</v>
      </c>
      <c r="AB115" s="946"/>
      <c r="AC115" s="946"/>
      <c r="AD115" s="946"/>
      <c r="AE115" s="947"/>
      <c r="AF115" s="948">
        <v>5762</v>
      </c>
      <c r="AG115" s="946"/>
      <c r="AH115" s="946"/>
      <c r="AI115" s="946"/>
      <c r="AJ115" s="947"/>
      <c r="AK115" s="948">
        <v>4932</v>
      </c>
      <c r="AL115" s="946"/>
      <c r="AM115" s="946"/>
      <c r="AN115" s="946"/>
      <c r="AO115" s="947"/>
      <c r="AP115" s="949">
        <v>0.1</v>
      </c>
      <c r="AQ115" s="950"/>
      <c r="AR115" s="950"/>
      <c r="AS115" s="950"/>
      <c r="AT115" s="951"/>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t="s">
        <v>121</v>
      </c>
      <c r="BR115" s="837"/>
      <c r="BS115" s="837"/>
      <c r="BT115" s="837"/>
      <c r="BU115" s="837"/>
      <c r="BV115" s="837" t="s">
        <v>121</v>
      </c>
      <c r="BW115" s="837"/>
      <c r="BX115" s="837"/>
      <c r="BY115" s="837"/>
      <c r="BZ115" s="837"/>
      <c r="CA115" s="837" t="s">
        <v>121</v>
      </c>
      <c r="CB115" s="837"/>
      <c r="CC115" s="837"/>
      <c r="CD115" s="837"/>
      <c r="CE115" s="837"/>
      <c r="CF115" s="898" t="s">
        <v>121</v>
      </c>
      <c r="CG115" s="899"/>
      <c r="CH115" s="899"/>
      <c r="CI115" s="899"/>
      <c r="CJ115" s="899"/>
      <c r="CK115" s="954"/>
      <c r="CL115" s="84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121</v>
      </c>
      <c r="DH115" s="800"/>
      <c r="DI115" s="800"/>
      <c r="DJ115" s="800"/>
      <c r="DK115" s="801"/>
      <c r="DL115" s="802" t="s">
        <v>121</v>
      </c>
      <c r="DM115" s="800"/>
      <c r="DN115" s="800"/>
      <c r="DO115" s="800"/>
      <c r="DP115" s="801"/>
      <c r="DQ115" s="802" t="s">
        <v>121</v>
      </c>
      <c r="DR115" s="800"/>
      <c r="DS115" s="800"/>
      <c r="DT115" s="800"/>
      <c r="DU115" s="801"/>
      <c r="DV115" s="847" t="s">
        <v>121</v>
      </c>
      <c r="DW115" s="848"/>
      <c r="DX115" s="848"/>
      <c r="DY115" s="848"/>
      <c r="DZ115" s="849"/>
    </row>
    <row r="116" spans="1:130" s="226" customFormat="1" ht="26.25" customHeight="1" x14ac:dyDescent="0.15">
      <c r="A116" s="943"/>
      <c r="B116" s="944"/>
      <c r="C116" s="903" t="s">
        <v>446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12</v>
      </c>
      <c r="AB116" s="800"/>
      <c r="AC116" s="800"/>
      <c r="AD116" s="800"/>
      <c r="AE116" s="801"/>
      <c r="AF116" s="802">
        <v>27</v>
      </c>
      <c r="AG116" s="800"/>
      <c r="AH116" s="800"/>
      <c r="AI116" s="800"/>
      <c r="AJ116" s="801"/>
      <c r="AK116" s="802">
        <v>1</v>
      </c>
      <c r="AL116" s="800"/>
      <c r="AM116" s="800"/>
      <c r="AN116" s="800"/>
      <c r="AO116" s="801"/>
      <c r="AP116" s="847">
        <v>0</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121</v>
      </c>
      <c r="BR116" s="837"/>
      <c r="BS116" s="837"/>
      <c r="BT116" s="837"/>
      <c r="BU116" s="837"/>
      <c r="BV116" s="837" t="s">
        <v>121</v>
      </c>
      <c r="BW116" s="837"/>
      <c r="BX116" s="837"/>
      <c r="BY116" s="837"/>
      <c r="BZ116" s="837"/>
      <c r="CA116" s="837" t="s">
        <v>121</v>
      </c>
      <c r="CB116" s="837"/>
      <c r="CC116" s="837"/>
      <c r="CD116" s="837"/>
      <c r="CE116" s="837"/>
      <c r="CF116" s="898" t="s">
        <v>121</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121</v>
      </c>
      <c r="DH116" s="800"/>
      <c r="DI116" s="800"/>
      <c r="DJ116" s="800"/>
      <c r="DK116" s="801"/>
      <c r="DL116" s="802" t="s">
        <v>121</v>
      </c>
      <c r="DM116" s="800"/>
      <c r="DN116" s="800"/>
      <c r="DO116" s="800"/>
      <c r="DP116" s="801"/>
      <c r="DQ116" s="802" t="s">
        <v>121</v>
      </c>
      <c r="DR116" s="800"/>
      <c r="DS116" s="800"/>
      <c r="DT116" s="800"/>
      <c r="DU116" s="801"/>
      <c r="DV116" s="847" t="s">
        <v>121</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3045343</v>
      </c>
      <c r="AB117" s="932"/>
      <c r="AC117" s="932"/>
      <c r="AD117" s="932"/>
      <c r="AE117" s="933"/>
      <c r="AF117" s="934">
        <v>2848502</v>
      </c>
      <c r="AG117" s="932"/>
      <c r="AH117" s="932"/>
      <c r="AI117" s="932"/>
      <c r="AJ117" s="933"/>
      <c r="AK117" s="934">
        <v>2584008</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121</v>
      </c>
      <c r="BR117" s="837"/>
      <c r="BS117" s="837"/>
      <c r="BT117" s="837"/>
      <c r="BU117" s="837"/>
      <c r="BV117" s="837" t="s">
        <v>121</v>
      </c>
      <c r="BW117" s="837"/>
      <c r="BX117" s="837"/>
      <c r="BY117" s="837"/>
      <c r="BZ117" s="837"/>
      <c r="CA117" s="837" t="s">
        <v>121</v>
      </c>
      <c r="CB117" s="837"/>
      <c r="CC117" s="837"/>
      <c r="CD117" s="837"/>
      <c r="CE117" s="837"/>
      <c r="CF117" s="898" t="s">
        <v>121</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121</v>
      </c>
      <c r="DH117" s="800"/>
      <c r="DI117" s="800"/>
      <c r="DJ117" s="800"/>
      <c r="DK117" s="801"/>
      <c r="DL117" s="802" t="s">
        <v>121</v>
      </c>
      <c r="DM117" s="800"/>
      <c r="DN117" s="800"/>
      <c r="DO117" s="800"/>
      <c r="DP117" s="801"/>
      <c r="DQ117" s="802" t="s">
        <v>121</v>
      </c>
      <c r="DR117" s="800"/>
      <c r="DS117" s="800"/>
      <c r="DT117" s="800"/>
      <c r="DU117" s="801"/>
      <c r="DV117" s="847" t="s">
        <v>121</v>
      </c>
      <c r="DW117" s="848"/>
      <c r="DX117" s="848"/>
      <c r="DY117" s="848"/>
      <c r="DZ117" s="849"/>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299</v>
      </c>
      <c r="AG118" s="925"/>
      <c r="AH118" s="925"/>
      <c r="AI118" s="925"/>
      <c r="AJ118" s="926"/>
      <c r="AK118" s="927" t="s">
        <v>298</v>
      </c>
      <c r="AL118" s="925"/>
      <c r="AM118" s="925"/>
      <c r="AN118" s="925"/>
      <c r="AO118" s="926"/>
      <c r="AP118" s="928" t="s">
        <v>423</v>
      </c>
      <c r="AQ118" s="929"/>
      <c r="AR118" s="929"/>
      <c r="AS118" s="929"/>
      <c r="AT118" s="930"/>
      <c r="AU118" s="959"/>
      <c r="AV118" s="960"/>
      <c r="AW118" s="960"/>
      <c r="AX118" s="960"/>
      <c r="AY118" s="960"/>
      <c r="AZ118" s="902" t="s">
        <v>452</v>
      </c>
      <c r="BA118" s="903"/>
      <c r="BB118" s="903"/>
      <c r="BC118" s="903"/>
      <c r="BD118" s="903"/>
      <c r="BE118" s="903"/>
      <c r="BF118" s="903"/>
      <c r="BG118" s="903"/>
      <c r="BH118" s="903"/>
      <c r="BI118" s="903"/>
      <c r="BJ118" s="903"/>
      <c r="BK118" s="903"/>
      <c r="BL118" s="903"/>
      <c r="BM118" s="903"/>
      <c r="BN118" s="903"/>
      <c r="BO118" s="903"/>
      <c r="BP118" s="904"/>
      <c r="BQ118" s="905" t="s">
        <v>121</v>
      </c>
      <c r="BR118" s="868"/>
      <c r="BS118" s="868"/>
      <c r="BT118" s="868"/>
      <c r="BU118" s="868"/>
      <c r="BV118" s="868" t="s">
        <v>121</v>
      </c>
      <c r="BW118" s="868"/>
      <c r="BX118" s="868"/>
      <c r="BY118" s="868"/>
      <c r="BZ118" s="868"/>
      <c r="CA118" s="868" t="s">
        <v>121</v>
      </c>
      <c r="CB118" s="868"/>
      <c r="CC118" s="868"/>
      <c r="CD118" s="868"/>
      <c r="CE118" s="868"/>
      <c r="CF118" s="898" t="s">
        <v>121</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121</v>
      </c>
      <c r="DH118" s="800"/>
      <c r="DI118" s="800"/>
      <c r="DJ118" s="800"/>
      <c r="DK118" s="801"/>
      <c r="DL118" s="802" t="s">
        <v>121</v>
      </c>
      <c r="DM118" s="800"/>
      <c r="DN118" s="800"/>
      <c r="DO118" s="800"/>
      <c r="DP118" s="801"/>
      <c r="DQ118" s="802" t="s">
        <v>121</v>
      </c>
      <c r="DR118" s="800"/>
      <c r="DS118" s="800"/>
      <c r="DT118" s="800"/>
      <c r="DU118" s="801"/>
      <c r="DV118" s="847" t="s">
        <v>121</v>
      </c>
      <c r="DW118" s="848"/>
      <c r="DX118" s="848"/>
      <c r="DY118" s="848"/>
      <c r="DZ118" s="849"/>
    </row>
    <row r="119" spans="1:130" s="226" customFormat="1" ht="26.25" customHeight="1" x14ac:dyDescent="0.15">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121</v>
      </c>
      <c r="AB119" s="918"/>
      <c r="AC119" s="918"/>
      <c r="AD119" s="918"/>
      <c r="AE119" s="919"/>
      <c r="AF119" s="920" t="s">
        <v>121</v>
      </c>
      <c r="AG119" s="918"/>
      <c r="AH119" s="918"/>
      <c r="AI119" s="918"/>
      <c r="AJ119" s="919"/>
      <c r="AK119" s="920" t="s">
        <v>121</v>
      </c>
      <c r="AL119" s="918"/>
      <c r="AM119" s="918"/>
      <c r="AN119" s="918"/>
      <c r="AO119" s="919"/>
      <c r="AP119" s="921" t="s">
        <v>121</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454</v>
      </c>
      <c r="BP119" s="901"/>
      <c r="BQ119" s="905">
        <v>26116902</v>
      </c>
      <c r="BR119" s="868"/>
      <c r="BS119" s="868"/>
      <c r="BT119" s="868"/>
      <c r="BU119" s="868"/>
      <c r="BV119" s="868">
        <v>23445683</v>
      </c>
      <c r="BW119" s="868"/>
      <c r="BX119" s="868"/>
      <c r="BY119" s="868"/>
      <c r="BZ119" s="868"/>
      <c r="CA119" s="868">
        <v>21805878</v>
      </c>
      <c r="CB119" s="868"/>
      <c r="CC119" s="868"/>
      <c r="CD119" s="868"/>
      <c r="CE119" s="868"/>
      <c r="CF119" s="766"/>
      <c r="CG119" s="767"/>
      <c r="CH119" s="767"/>
      <c r="CI119" s="767"/>
      <c r="CJ119" s="857"/>
      <c r="CK119" s="955"/>
      <c r="CL119" s="843"/>
      <c r="CM119" s="861" t="s">
        <v>455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121</v>
      </c>
      <c r="DH119" s="783"/>
      <c r="DI119" s="783"/>
      <c r="DJ119" s="783"/>
      <c r="DK119" s="784"/>
      <c r="DL119" s="785" t="s">
        <v>121</v>
      </c>
      <c r="DM119" s="783"/>
      <c r="DN119" s="783"/>
      <c r="DO119" s="783"/>
      <c r="DP119" s="784"/>
      <c r="DQ119" s="785" t="s">
        <v>121</v>
      </c>
      <c r="DR119" s="783"/>
      <c r="DS119" s="783"/>
      <c r="DT119" s="783"/>
      <c r="DU119" s="784"/>
      <c r="DV119" s="871" t="s">
        <v>121</v>
      </c>
      <c r="DW119" s="872"/>
      <c r="DX119" s="872"/>
      <c r="DY119" s="872"/>
      <c r="DZ119" s="873"/>
    </row>
    <row r="120" spans="1:130" s="226" customFormat="1" ht="26.25" customHeight="1" x14ac:dyDescent="0.15">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121</v>
      </c>
      <c r="AB120" s="800"/>
      <c r="AC120" s="800"/>
      <c r="AD120" s="800"/>
      <c r="AE120" s="801"/>
      <c r="AF120" s="802" t="s">
        <v>121</v>
      </c>
      <c r="AG120" s="800"/>
      <c r="AH120" s="800"/>
      <c r="AI120" s="800"/>
      <c r="AJ120" s="801"/>
      <c r="AK120" s="802" t="s">
        <v>121</v>
      </c>
      <c r="AL120" s="800"/>
      <c r="AM120" s="800"/>
      <c r="AN120" s="800"/>
      <c r="AO120" s="801"/>
      <c r="AP120" s="847" t="s">
        <v>121</v>
      </c>
      <c r="AQ120" s="848"/>
      <c r="AR120" s="848"/>
      <c r="AS120" s="848"/>
      <c r="AT120" s="849"/>
      <c r="AU120" s="906" t="s">
        <v>456</v>
      </c>
      <c r="AV120" s="907"/>
      <c r="AW120" s="907"/>
      <c r="AX120" s="907"/>
      <c r="AY120" s="908"/>
      <c r="AZ120" s="883" t="s">
        <v>457</v>
      </c>
      <c r="BA120" s="828"/>
      <c r="BB120" s="828"/>
      <c r="BC120" s="828"/>
      <c r="BD120" s="828"/>
      <c r="BE120" s="828"/>
      <c r="BF120" s="828"/>
      <c r="BG120" s="828"/>
      <c r="BH120" s="828"/>
      <c r="BI120" s="828"/>
      <c r="BJ120" s="828"/>
      <c r="BK120" s="828"/>
      <c r="BL120" s="828"/>
      <c r="BM120" s="828"/>
      <c r="BN120" s="828"/>
      <c r="BO120" s="828"/>
      <c r="BP120" s="829"/>
      <c r="BQ120" s="884">
        <v>1203219</v>
      </c>
      <c r="BR120" s="865"/>
      <c r="BS120" s="865"/>
      <c r="BT120" s="865"/>
      <c r="BU120" s="865"/>
      <c r="BV120" s="865">
        <v>1384498</v>
      </c>
      <c r="BW120" s="865"/>
      <c r="BX120" s="865"/>
      <c r="BY120" s="865"/>
      <c r="BZ120" s="865"/>
      <c r="CA120" s="865">
        <v>1636395</v>
      </c>
      <c r="CB120" s="865"/>
      <c r="CC120" s="865"/>
      <c r="CD120" s="865"/>
      <c r="CE120" s="865"/>
      <c r="CF120" s="889">
        <v>21.1</v>
      </c>
      <c r="CG120" s="890"/>
      <c r="CH120" s="890"/>
      <c r="CI120" s="890"/>
      <c r="CJ120" s="890"/>
      <c r="CK120" s="891" t="s">
        <v>458</v>
      </c>
      <c r="CL120" s="875"/>
      <c r="CM120" s="875"/>
      <c r="CN120" s="875"/>
      <c r="CO120" s="876"/>
      <c r="CP120" s="895" t="s">
        <v>459</v>
      </c>
      <c r="CQ120" s="896"/>
      <c r="CR120" s="896"/>
      <c r="CS120" s="896"/>
      <c r="CT120" s="896"/>
      <c r="CU120" s="896"/>
      <c r="CV120" s="896"/>
      <c r="CW120" s="896"/>
      <c r="CX120" s="896"/>
      <c r="CY120" s="896"/>
      <c r="CZ120" s="896"/>
      <c r="DA120" s="896"/>
      <c r="DB120" s="896"/>
      <c r="DC120" s="896"/>
      <c r="DD120" s="896"/>
      <c r="DE120" s="896"/>
      <c r="DF120" s="897"/>
      <c r="DG120" s="884">
        <v>6991214</v>
      </c>
      <c r="DH120" s="865"/>
      <c r="DI120" s="865"/>
      <c r="DJ120" s="865"/>
      <c r="DK120" s="865"/>
      <c r="DL120" s="865">
        <v>5769674</v>
      </c>
      <c r="DM120" s="865"/>
      <c r="DN120" s="865"/>
      <c r="DO120" s="865"/>
      <c r="DP120" s="865"/>
      <c r="DQ120" s="865">
        <v>5135339</v>
      </c>
      <c r="DR120" s="865"/>
      <c r="DS120" s="865"/>
      <c r="DT120" s="865"/>
      <c r="DU120" s="865"/>
      <c r="DV120" s="866">
        <v>66.099999999999994</v>
      </c>
      <c r="DW120" s="866"/>
      <c r="DX120" s="866"/>
      <c r="DY120" s="866"/>
      <c r="DZ120" s="867"/>
    </row>
    <row r="121" spans="1:130" s="226" customFormat="1" ht="26.25" customHeight="1" x14ac:dyDescent="0.15">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8385</v>
      </c>
      <c r="AB121" s="800"/>
      <c r="AC121" s="800"/>
      <c r="AD121" s="800"/>
      <c r="AE121" s="801"/>
      <c r="AF121" s="802">
        <v>5762</v>
      </c>
      <c r="AG121" s="800"/>
      <c r="AH121" s="800"/>
      <c r="AI121" s="800"/>
      <c r="AJ121" s="801"/>
      <c r="AK121" s="802">
        <v>4932</v>
      </c>
      <c r="AL121" s="800"/>
      <c r="AM121" s="800"/>
      <c r="AN121" s="800"/>
      <c r="AO121" s="801"/>
      <c r="AP121" s="847">
        <v>0.1</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v>95948</v>
      </c>
      <c r="BR121" s="837"/>
      <c r="BS121" s="837"/>
      <c r="BT121" s="837"/>
      <c r="BU121" s="837"/>
      <c r="BV121" s="837">
        <v>85706</v>
      </c>
      <c r="BW121" s="837"/>
      <c r="BX121" s="837"/>
      <c r="BY121" s="837"/>
      <c r="BZ121" s="837"/>
      <c r="CA121" s="837">
        <v>105149</v>
      </c>
      <c r="CB121" s="837"/>
      <c r="CC121" s="837"/>
      <c r="CD121" s="837"/>
      <c r="CE121" s="837"/>
      <c r="CF121" s="898">
        <v>1.4</v>
      </c>
      <c r="CG121" s="899"/>
      <c r="CH121" s="899"/>
      <c r="CI121" s="899"/>
      <c r="CJ121" s="899"/>
      <c r="CK121" s="892"/>
      <c r="CL121" s="878"/>
      <c r="CM121" s="878"/>
      <c r="CN121" s="878"/>
      <c r="CO121" s="879"/>
      <c r="CP121" s="858" t="s">
        <v>146</v>
      </c>
      <c r="CQ121" s="859"/>
      <c r="CR121" s="859"/>
      <c r="CS121" s="859"/>
      <c r="CT121" s="859"/>
      <c r="CU121" s="859"/>
      <c r="CV121" s="859"/>
      <c r="CW121" s="859"/>
      <c r="CX121" s="859"/>
      <c r="CY121" s="859"/>
      <c r="CZ121" s="859"/>
      <c r="DA121" s="859"/>
      <c r="DB121" s="859"/>
      <c r="DC121" s="859"/>
      <c r="DD121" s="859"/>
      <c r="DE121" s="859"/>
      <c r="DF121" s="860"/>
      <c r="DG121" s="836">
        <v>1588635</v>
      </c>
      <c r="DH121" s="837"/>
      <c r="DI121" s="837"/>
      <c r="DJ121" s="837"/>
      <c r="DK121" s="837"/>
      <c r="DL121" s="837">
        <v>1555639</v>
      </c>
      <c r="DM121" s="837"/>
      <c r="DN121" s="837"/>
      <c r="DO121" s="837"/>
      <c r="DP121" s="837"/>
      <c r="DQ121" s="837">
        <v>1630271</v>
      </c>
      <c r="DR121" s="837"/>
      <c r="DS121" s="837"/>
      <c r="DT121" s="837"/>
      <c r="DU121" s="837"/>
      <c r="DV121" s="814">
        <v>21</v>
      </c>
      <c r="DW121" s="814"/>
      <c r="DX121" s="814"/>
      <c r="DY121" s="814"/>
      <c r="DZ121" s="815"/>
    </row>
    <row r="122" spans="1:130" s="226" customFormat="1" ht="26.25" customHeight="1" x14ac:dyDescent="0.15">
      <c r="A122" s="840"/>
      <c r="B122" s="841"/>
      <c r="C122" s="844" t="s">
        <v>442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121</v>
      </c>
      <c r="AB122" s="800"/>
      <c r="AC122" s="800"/>
      <c r="AD122" s="800"/>
      <c r="AE122" s="801"/>
      <c r="AF122" s="802" t="s">
        <v>121</v>
      </c>
      <c r="AG122" s="800"/>
      <c r="AH122" s="800"/>
      <c r="AI122" s="800"/>
      <c r="AJ122" s="801"/>
      <c r="AK122" s="802" t="s">
        <v>121</v>
      </c>
      <c r="AL122" s="800"/>
      <c r="AM122" s="800"/>
      <c r="AN122" s="800"/>
      <c r="AO122" s="801"/>
      <c r="AP122" s="847" t="s">
        <v>121</v>
      </c>
      <c r="AQ122" s="848"/>
      <c r="AR122" s="848"/>
      <c r="AS122" s="848"/>
      <c r="AT122" s="849"/>
      <c r="AU122" s="909"/>
      <c r="AV122" s="910"/>
      <c r="AW122" s="910"/>
      <c r="AX122" s="910"/>
      <c r="AY122" s="911"/>
      <c r="AZ122" s="902" t="s">
        <v>462</v>
      </c>
      <c r="BA122" s="903"/>
      <c r="BB122" s="903"/>
      <c r="BC122" s="903"/>
      <c r="BD122" s="903"/>
      <c r="BE122" s="903"/>
      <c r="BF122" s="903"/>
      <c r="BG122" s="903"/>
      <c r="BH122" s="903"/>
      <c r="BI122" s="903"/>
      <c r="BJ122" s="903"/>
      <c r="BK122" s="903"/>
      <c r="BL122" s="903"/>
      <c r="BM122" s="903"/>
      <c r="BN122" s="903"/>
      <c r="BO122" s="903"/>
      <c r="BP122" s="904"/>
      <c r="BQ122" s="905">
        <v>13228140</v>
      </c>
      <c r="BR122" s="868"/>
      <c r="BS122" s="868"/>
      <c r="BT122" s="868"/>
      <c r="BU122" s="868"/>
      <c r="BV122" s="868">
        <v>12651686</v>
      </c>
      <c r="BW122" s="868"/>
      <c r="BX122" s="868"/>
      <c r="BY122" s="868"/>
      <c r="BZ122" s="868"/>
      <c r="CA122" s="868">
        <v>11979711</v>
      </c>
      <c r="CB122" s="868"/>
      <c r="CC122" s="868"/>
      <c r="CD122" s="868"/>
      <c r="CE122" s="868"/>
      <c r="CF122" s="869">
        <v>154.30000000000001</v>
      </c>
      <c r="CG122" s="870"/>
      <c r="CH122" s="870"/>
      <c r="CI122" s="870"/>
      <c r="CJ122" s="870"/>
      <c r="CK122" s="892"/>
      <c r="CL122" s="878"/>
      <c r="CM122" s="878"/>
      <c r="CN122" s="878"/>
      <c r="CO122" s="879"/>
      <c r="CP122" s="858" t="s">
        <v>404</v>
      </c>
      <c r="CQ122" s="859"/>
      <c r="CR122" s="859"/>
      <c r="CS122" s="859"/>
      <c r="CT122" s="859"/>
      <c r="CU122" s="859"/>
      <c r="CV122" s="859"/>
      <c r="CW122" s="859"/>
      <c r="CX122" s="859"/>
      <c r="CY122" s="859"/>
      <c r="CZ122" s="859"/>
      <c r="DA122" s="859"/>
      <c r="DB122" s="859"/>
      <c r="DC122" s="859"/>
      <c r="DD122" s="859"/>
      <c r="DE122" s="859"/>
      <c r="DF122" s="860"/>
      <c r="DG122" s="836">
        <v>126742</v>
      </c>
      <c r="DH122" s="837"/>
      <c r="DI122" s="837"/>
      <c r="DJ122" s="837"/>
      <c r="DK122" s="837"/>
      <c r="DL122" s="837">
        <v>120886</v>
      </c>
      <c r="DM122" s="837"/>
      <c r="DN122" s="837"/>
      <c r="DO122" s="837"/>
      <c r="DP122" s="837"/>
      <c r="DQ122" s="837">
        <v>110709</v>
      </c>
      <c r="DR122" s="837"/>
      <c r="DS122" s="837"/>
      <c r="DT122" s="837"/>
      <c r="DU122" s="837"/>
      <c r="DV122" s="814">
        <v>1.4</v>
      </c>
      <c r="DW122" s="814"/>
      <c r="DX122" s="814"/>
      <c r="DY122" s="814"/>
      <c r="DZ122" s="815"/>
    </row>
    <row r="123" spans="1:130" s="226" customFormat="1" ht="26.25" customHeight="1" x14ac:dyDescent="0.15">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121</v>
      </c>
      <c r="AB123" s="800"/>
      <c r="AC123" s="800"/>
      <c r="AD123" s="800"/>
      <c r="AE123" s="801"/>
      <c r="AF123" s="802" t="s">
        <v>121</v>
      </c>
      <c r="AG123" s="800"/>
      <c r="AH123" s="800"/>
      <c r="AI123" s="800"/>
      <c r="AJ123" s="801"/>
      <c r="AK123" s="802" t="s">
        <v>121</v>
      </c>
      <c r="AL123" s="800"/>
      <c r="AM123" s="800"/>
      <c r="AN123" s="800"/>
      <c r="AO123" s="801"/>
      <c r="AP123" s="847" t="s">
        <v>121</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463</v>
      </c>
      <c r="BP123" s="901"/>
      <c r="BQ123" s="855">
        <v>14527307</v>
      </c>
      <c r="BR123" s="856"/>
      <c r="BS123" s="856"/>
      <c r="BT123" s="856"/>
      <c r="BU123" s="856"/>
      <c r="BV123" s="856">
        <v>14121890</v>
      </c>
      <c r="BW123" s="856"/>
      <c r="BX123" s="856"/>
      <c r="BY123" s="856"/>
      <c r="BZ123" s="856"/>
      <c r="CA123" s="856">
        <v>13721255</v>
      </c>
      <c r="CB123" s="856"/>
      <c r="CC123" s="856"/>
      <c r="CD123" s="856"/>
      <c r="CE123" s="856"/>
      <c r="CF123" s="766"/>
      <c r="CG123" s="767"/>
      <c r="CH123" s="767"/>
      <c r="CI123" s="767"/>
      <c r="CJ123" s="857"/>
      <c r="CK123" s="892"/>
      <c r="CL123" s="878"/>
      <c r="CM123" s="878"/>
      <c r="CN123" s="878"/>
      <c r="CO123" s="879"/>
      <c r="CP123" s="858" t="s">
        <v>464</v>
      </c>
      <c r="CQ123" s="859"/>
      <c r="CR123" s="859"/>
      <c r="CS123" s="859"/>
      <c r="CT123" s="859"/>
      <c r="CU123" s="859"/>
      <c r="CV123" s="859"/>
      <c r="CW123" s="859"/>
      <c r="CX123" s="859"/>
      <c r="CY123" s="859"/>
      <c r="CZ123" s="859"/>
      <c r="DA123" s="859"/>
      <c r="DB123" s="859"/>
      <c r="DC123" s="859"/>
      <c r="DD123" s="859"/>
      <c r="DE123" s="859"/>
      <c r="DF123" s="860"/>
      <c r="DG123" s="799" t="s">
        <v>121</v>
      </c>
      <c r="DH123" s="800"/>
      <c r="DI123" s="800"/>
      <c r="DJ123" s="800"/>
      <c r="DK123" s="801"/>
      <c r="DL123" s="802" t="s">
        <v>121</v>
      </c>
      <c r="DM123" s="800"/>
      <c r="DN123" s="800"/>
      <c r="DO123" s="800"/>
      <c r="DP123" s="801"/>
      <c r="DQ123" s="802" t="s">
        <v>121</v>
      </c>
      <c r="DR123" s="800"/>
      <c r="DS123" s="800"/>
      <c r="DT123" s="800"/>
      <c r="DU123" s="801"/>
      <c r="DV123" s="847" t="s">
        <v>121</v>
      </c>
      <c r="DW123" s="848"/>
      <c r="DX123" s="848"/>
      <c r="DY123" s="848"/>
      <c r="DZ123" s="849"/>
    </row>
    <row r="124" spans="1:130" s="226" customFormat="1" ht="26.25" customHeight="1" thickBot="1" x14ac:dyDescent="0.2">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121</v>
      </c>
      <c r="AB124" s="800"/>
      <c r="AC124" s="800"/>
      <c r="AD124" s="800"/>
      <c r="AE124" s="801"/>
      <c r="AF124" s="802" t="s">
        <v>121</v>
      </c>
      <c r="AG124" s="800"/>
      <c r="AH124" s="800"/>
      <c r="AI124" s="800"/>
      <c r="AJ124" s="801"/>
      <c r="AK124" s="802" t="s">
        <v>121</v>
      </c>
      <c r="AL124" s="800"/>
      <c r="AM124" s="800"/>
      <c r="AN124" s="800"/>
      <c r="AO124" s="801"/>
      <c r="AP124" s="847" t="s">
        <v>121</v>
      </c>
      <c r="AQ124" s="848"/>
      <c r="AR124" s="848"/>
      <c r="AS124" s="848"/>
      <c r="AT124" s="849"/>
      <c r="AU124" s="850" t="s">
        <v>465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148.30000000000001</v>
      </c>
      <c r="BR124" s="854"/>
      <c r="BS124" s="854"/>
      <c r="BT124" s="854"/>
      <c r="BU124" s="854"/>
      <c r="BV124" s="854">
        <v>119.3</v>
      </c>
      <c r="BW124" s="854"/>
      <c r="BX124" s="854"/>
      <c r="BY124" s="854"/>
      <c r="BZ124" s="854"/>
      <c r="CA124" s="854">
        <v>104.1</v>
      </c>
      <c r="CB124" s="854"/>
      <c r="CC124" s="854"/>
      <c r="CD124" s="854"/>
      <c r="CE124" s="854"/>
      <c r="CF124" s="744"/>
      <c r="CG124" s="745"/>
      <c r="CH124" s="745"/>
      <c r="CI124" s="745"/>
      <c r="CJ124" s="885"/>
      <c r="CK124" s="893"/>
      <c r="CL124" s="893"/>
      <c r="CM124" s="893"/>
      <c r="CN124" s="893"/>
      <c r="CO124" s="894"/>
      <c r="CP124" s="858" t="s">
        <v>466</v>
      </c>
      <c r="CQ124" s="859"/>
      <c r="CR124" s="859"/>
      <c r="CS124" s="859"/>
      <c r="CT124" s="859"/>
      <c r="CU124" s="859"/>
      <c r="CV124" s="859"/>
      <c r="CW124" s="859"/>
      <c r="CX124" s="859"/>
      <c r="CY124" s="859"/>
      <c r="CZ124" s="859"/>
      <c r="DA124" s="859"/>
      <c r="DB124" s="859"/>
      <c r="DC124" s="859"/>
      <c r="DD124" s="859"/>
      <c r="DE124" s="859"/>
      <c r="DF124" s="860"/>
      <c r="DG124" s="782" t="s">
        <v>121</v>
      </c>
      <c r="DH124" s="783"/>
      <c r="DI124" s="783"/>
      <c r="DJ124" s="783"/>
      <c r="DK124" s="784"/>
      <c r="DL124" s="785" t="s">
        <v>121</v>
      </c>
      <c r="DM124" s="783"/>
      <c r="DN124" s="783"/>
      <c r="DO124" s="783"/>
      <c r="DP124" s="784"/>
      <c r="DQ124" s="785" t="s">
        <v>121</v>
      </c>
      <c r="DR124" s="783"/>
      <c r="DS124" s="783"/>
      <c r="DT124" s="783"/>
      <c r="DU124" s="784"/>
      <c r="DV124" s="871" t="s">
        <v>121</v>
      </c>
      <c r="DW124" s="872"/>
      <c r="DX124" s="872"/>
      <c r="DY124" s="872"/>
      <c r="DZ124" s="873"/>
    </row>
    <row r="125" spans="1:130" s="226" customFormat="1" ht="26.25" customHeight="1" x14ac:dyDescent="0.15">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121</v>
      </c>
      <c r="AB125" s="800"/>
      <c r="AC125" s="800"/>
      <c r="AD125" s="800"/>
      <c r="AE125" s="801"/>
      <c r="AF125" s="802" t="s">
        <v>121</v>
      </c>
      <c r="AG125" s="800"/>
      <c r="AH125" s="800"/>
      <c r="AI125" s="800"/>
      <c r="AJ125" s="801"/>
      <c r="AK125" s="802" t="s">
        <v>121</v>
      </c>
      <c r="AL125" s="800"/>
      <c r="AM125" s="800"/>
      <c r="AN125" s="800"/>
      <c r="AO125" s="801"/>
      <c r="AP125" s="847" t="s">
        <v>121</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467</v>
      </c>
      <c r="CL125" s="875"/>
      <c r="CM125" s="875"/>
      <c r="CN125" s="875"/>
      <c r="CO125" s="876"/>
      <c r="CP125" s="883" t="s">
        <v>468</v>
      </c>
      <c r="CQ125" s="828"/>
      <c r="CR125" s="828"/>
      <c r="CS125" s="828"/>
      <c r="CT125" s="828"/>
      <c r="CU125" s="828"/>
      <c r="CV125" s="828"/>
      <c r="CW125" s="828"/>
      <c r="CX125" s="828"/>
      <c r="CY125" s="828"/>
      <c r="CZ125" s="828"/>
      <c r="DA125" s="828"/>
      <c r="DB125" s="828"/>
      <c r="DC125" s="828"/>
      <c r="DD125" s="828"/>
      <c r="DE125" s="828"/>
      <c r="DF125" s="829"/>
      <c r="DG125" s="884" t="s">
        <v>121</v>
      </c>
      <c r="DH125" s="865"/>
      <c r="DI125" s="865"/>
      <c r="DJ125" s="865"/>
      <c r="DK125" s="865"/>
      <c r="DL125" s="865" t="s">
        <v>121</v>
      </c>
      <c r="DM125" s="865"/>
      <c r="DN125" s="865"/>
      <c r="DO125" s="865"/>
      <c r="DP125" s="865"/>
      <c r="DQ125" s="865" t="s">
        <v>121</v>
      </c>
      <c r="DR125" s="865"/>
      <c r="DS125" s="865"/>
      <c r="DT125" s="865"/>
      <c r="DU125" s="865"/>
      <c r="DV125" s="866" t="s">
        <v>121</v>
      </c>
      <c r="DW125" s="866"/>
      <c r="DX125" s="866"/>
      <c r="DY125" s="866"/>
      <c r="DZ125" s="867"/>
    </row>
    <row r="126" spans="1:130" s="226" customFormat="1" ht="26.25" customHeight="1" thickBot="1" x14ac:dyDescent="0.2">
      <c r="A126" s="840"/>
      <c r="B126" s="841"/>
      <c r="C126" s="844" t="s">
        <v>455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121</v>
      </c>
      <c r="AB126" s="800"/>
      <c r="AC126" s="800"/>
      <c r="AD126" s="800"/>
      <c r="AE126" s="801"/>
      <c r="AF126" s="802" t="s">
        <v>121</v>
      </c>
      <c r="AG126" s="800"/>
      <c r="AH126" s="800"/>
      <c r="AI126" s="800"/>
      <c r="AJ126" s="801"/>
      <c r="AK126" s="802" t="s">
        <v>121</v>
      </c>
      <c r="AL126" s="800"/>
      <c r="AM126" s="800"/>
      <c r="AN126" s="800"/>
      <c r="AO126" s="801"/>
      <c r="AP126" s="847" t="s">
        <v>121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469</v>
      </c>
      <c r="CQ126" s="770"/>
      <c r="CR126" s="770"/>
      <c r="CS126" s="770"/>
      <c r="CT126" s="770"/>
      <c r="CU126" s="770"/>
      <c r="CV126" s="770"/>
      <c r="CW126" s="770"/>
      <c r="CX126" s="770"/>
      <c r="CY126" s="770"/>
      <c r="CZ126" s="770"/>
      <c r="DA126" s="770"/>
      <c r="DB126" s="770"/>
      <c r="DC126" s="770"/>
      <c r="DD126" s="770"/>
      <c r="DE126" s="770"/>
      <c r="DF126" s="771"/>
      <c r="DG126" s="836" t="s">
        <v>121</v>
      </c>
      <c r="DH126" s="837"/>
      <c r="DI126" s="837"/>
      <c r="DJ126" s="837"/>
      <c r="DK126" s="837"/>
      <c r="DL126" s="837" t="s">
        <v>121</v>
      </c>
      <c r="DM126" s="837"/>
      <c r="DN126" s="837"/>
      <c r="DO126" s="837"/>
      <c r="DP126" s="837"/>
      <c r="DQ126" s="837" t="s">
        <v>121</v>
      </c>
      <c r="DR126" s="837"/>
      <c r="DS126" s="837"/>
      <c r="DT126" s="837"/>
      <c r="DU126" s="837"/>
      <c r="DV126" s="814" t="s">
        <v>121</v>
      </c>
      <c r="DW126" s="814"/>
      <c r="DX126" s="814"/>
      <c r="DY126" s="814"/>
      <c r="DZ126" s="815"/>
    </row>
    <row r="127" spans="1:130" s="226" customFormat="1" ht="26.25" customHeight="1" x14ac:dyDescent="0.15">
      <c r="A127" s="842"/>
      <c r="B127" s="843"/>
      <c r="C127" s="861" t="s">
        <v>470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121</v>
      </c>
      <c r="AB127" s="800"/>
      <c r="AC127" s="800"/>
      <c r="AD127" s="800"/>
      <c r="AE127" s="801"/>
      <c r="AF127" s="802" t="s">
        <v>121</v>
      </c>
      <c r="AG127" s="800"/>
      <c r="AH127" s="800"/>
      <c r="AI127" s="800"/>
      <c r="AJ127" s="801"/>
      <c r="AK127" s="802" t="s">
        <v>121</v>
      </c>
      <c r="AL127" s="800"/>
      <c r="AM127" s="800"/>
      <c r="AN127" s="800"/>
      <c r="AO127" s="801"/>
      <c r="AP127" s="847" t="s">
        <v>121</v>
      </c>
      <c r="AQ127" s="848"/>
      <c r="AR127" s="848"/>
      <c r="AS127" s="848"/>
      <c r="AT127" s="849"/>
      <c r="AU127" s="262"/>
      <c r="AV127" s="262"/>
      <c r="AW127" s="262"/>
      <c r="AX127" s="864" t="s">
        <v>471</v>
      </c>
      <c r="AY127" s="832"/>
      <c r="AZ127" s="832"/>
      <c r="BA127" s="832"/>
      <c r="BB127" s="832"/>
      <c r="BC127" s="832"/>
      <c r="BD127" s="832"/>
      <c r="BE127" s="833"/>
      <c r="BF127" s="831" t="s">
        <v>472</v>
      </c>
      <c r="BG127" s="832"/>
      <c r="BH127" s="832"/>
      <c r="BI127" s="832"/>
      <c r="BJ127" s="832"/>
      <c r="BK127" s="832"/>
      <c r="BL127" s="833"/>
      <c r="BM127" s="831" t="s">
        <v>473</v>
      </c>
      <c r="BN127" s="832"/>
      <c r="BO127" s="832"/>
      <c r="BP127" s="832"/>
      <c r="BQ127" s="832"/>
      <c r="BR127" s="832"/>
      <c r="BS127" s="833"/>
      <c r="BT127" s="831" t="s">
        <v>474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475</v>
      </c>
      <c r="CQ127" s="770"/>
      <c r="CR127" s="770"/>
      <c r="CS127" s="770"/>
      <c r="CT127" s="770"/>
      <c r="CU127" s="770"/>
      <c r="CV127" s="770"/>
      <c r="CW127" s="770"/>
      <c r="CX127" s="770"/>
      <c r="CY127" s="770"/>
      <c r="CZ127" s="770"/>
      <c r="DA127" s="770"/>
      <c r="DB127" s="770"/>
      <c r="DC127" s="770"/>
      <c r="DD127" s="770"/>
      <c r="DE127" s="770"/>
      <c r="DF127" s="771"/>
      <c r="DG127" s="836" t="s">
        <v>121</v>
      </c>
      <c r="DH127" s="837"/>
      <c r="DI127" s="837"/>
      <c r="DJ127" s="837"/>
      <c r="DK127" s="837"/>
      <c r="DL127" s="837" t="s">
        <v>121</v>
      </c>
      <c r="DM127" s="837"/>
      <c r="DN127" s="837"/>
      <c r="DO127" s="837"/>
      <c r="DP127" s="837"/>
      <c r="DQ127" s="837" t="s">
        <v>121</v>
      </c>
      <c r="DR127" s="837"/>
      <c r="DS127" s="837"/>
      <c r="DT127" s="837"/>
      <c r="DU127" s="837"/>
      <c r="DV127" s="814" t="s">
        <v>121</v>
      </c>
      <c r="DW127" s="814"/>
      <c r="DX127" s="814"/>
      <c r="DY127" s="814"/>
      <c r="DZ127" s="815"/>
    </row>
    <row r="128" spans="1:130" s="226" customFormat="1" ht="26.25" customHeight="1" thickBot="1" x14ac:dyDescent="0.2">
      <c r="A128" s="816" t="s">
        <v>476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477</v>
      </c>
      <c r="X128" s="818"/>
      <c r="Y128" s="818"/>
      <c r="Z128" s="819"/>
      <c r="AA128" s="820">
        <v>21048</v>
      </c>
      <c r="AB128" s="821"/>
      <c r="AC128" s="821"/>
      <c r="AD128" s="821"/>
      <c r="AE128" s="822"/>
      <c r="AF128" s="823">
        <v>19793</v>
      </c>
      <c r="AG128" s="821"/>
      <c r="AH128" s="821"/>
      <c r="AI128" s="821"/>
      <c r="AJ128" s="822"/>
      <c r="AK128" s="823">
        <v>17163</v>
      </c>
      <c r="AL128" s="821"/>
      <c r="AM128" s="821"/>
      <c r="AN128" s="821"/>
      <c r="AO128" s="822"/>
      <c r="AP128" s="824"/>
      <c r="AQ128" s="825"/>
      <c r="AR128" s="825"/>
      <c r="AS128" s="825"/>
      <c r="AT128" s="826"/>
      <c r="AU128" s="262"/>
      <c r="AV128" s="262"/>
      <c r="AW128" s="262"/>
      <c r="AX128" s="827" t="s">
        <v>478</v>
      </c>
      <c r="AY128" s="828"/>
      <c r="AZ128" s="828"/>
      <c r="BA128" s="828"/>
      <c r="BB128" s="828"/>
      <c r="BC128" s="828"/>
      <c r="BD128" s="828"/>
      <c r="BE128" s="829"/>
      <c r="BF128" s="806" t="s">
        <v>121</v>
      </c>
      <c r="BG128" s="807"/>
      <c r="BH128" s="807"/>
      <c r="BI128" s="807"/>
      <c r="BJ128" s="807"/>
      <c r="BK128" s="807"/>
      <c r="BL128" s="830"/>
      <c r="BM128" s="806">
        <v>13.53</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479</v>
      </c>
      <c r="CQ128" s="748"/>
      <c r="CR128" s="748"/>
      <c r="CS128" s="748"/>
      <c r="CT128" s="748"/>
      <c r="CU128" s="748"/>
      <c r="CV128" s="748"/>
      <c r="CW128" s="748"/>
      <c r="CX128" s="748"/>
      <c r="CY128" s="748"/>
      <c r="CZ128" s="748"/>
      <c r="DA128" s="748"/>
      <c r="DB128" s="748"/>
      <c r="DC128" s="748"/>
      <c r="DD128" s="748"/>
      <c r="DE128" s="748"/>
      <c r="DF128" s="749"/>
      <c r="DG128" s="810" t="s">
        <v>121</v>
      </c>
      <c r="DH128" s="811"/>
      <c r="DI128" s="811"/>
      <c r="DJ128" s="811"/>
      <c r="DK128" s="811"/>
      <c r="DL128" s="811" t="s">
        <v>121</v>
      </c>
      <c r="DM128" s="811"/>
      <c r="DN128" s="811"/>
      <c r="DO128" s="811"/>
      <c r="DP128" s="811"/>
      <c r="DQ128" s="811" t="s">
        <v>121</v>
      </c>
      <c r="DR128" s="811"/>
      <c r="DS128" s="811"/>
      <c r="DT128" s="811"/>
      <c r="DU128" s="811"/>
      <c r="DV128" s="812" t="s">
        <v>121</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480</v>
      </c>
      <c r="X129" s="797"/>
      <c r="Y129" s="797"/>
      <c r="Z129" s="798"/>
      <c r="AA129" s="799">
        <v>9086332</v>
      </c>
      <c r="AB129" s="800"/>
      <c r="AC129" s="800"/>
      <c r="AD129" s="800"/>
      <c r="AE129" s="801"/>
      <c r="AF129" s="802">
        <v>9048945</v>
      </c>
      <c r="AG129" s="800"/>
      <c r="AH129" s="800"/>
      <c r="AI129" s="800"/>
      <c r="AJ129" s="801"/>
      <c r="AK129" s="802">
        <v>8952812</v>
      </c>
      <c r="AL129" s="800"/>
      <c r="AM129" s="800"/>
      <c r="AN129" s="800"/>
      <c r="AO129" s="801"/>
      <c r="AP129" s="803"/>
      <c r="AQ129" s="804"/>
      <c r="AR129" s="804"/>
      <c r="AS129" s="804"/>
      <c r="AT129" s="805"/>
      <c r="AU129" s="264"/>
      <c r="AV129" s="264"/>
      <c r="AW129" s="264"/>
      <c r="AX129" s="769" t="s">
        <v>481</v>
      </c>
      <c r="AY129" s="770"/>
      <c r="AZ129" s="770"/>
      <c r="BA129" s="770"/>
      <c r="BB129" s="770"/>
      <c r="BC129" s="770"/>
      <c r="BD129" s="770"/>
      <c r="BE129" s="771"/>
      <c r="BF129" s="789" t="s">
        <v>121</v>
      </c>
      <c r="BG129" s="790"/>
      <c r="BH129" s="790"/>
      <c r="BI129" s="790"/>
      <c r="BJ129" s="790"/>
      <c r="BK129" s="790"/>
      <c r="BL129" s="791"/>
      <c r="BM129" s="789">
        <v>18.53</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483</v>
      </c>
      <c r="X130" s="797"/>
      <c r="Y130" s="797"/>
      <c r="Z130" s="798"/>
      <c r="AA130" s="799">
        <v>1275025</v>
      </c>
      <c r="AB130" s="800"/>
      <c r="AC130" s="800"/>
      <c r="AD130" s="800"/>
      <c r="AE130" s="801"/>
      <c r="AF130" s="802">
        <v>1235933</v>
      </c>
      <c r="AG130" s="800"/>
      <c r="AH130" s="800"/>
      <c r="AI130" s="800"/>
      <c r="AJ130" s="801"/>
      <c r="AK130" s="802">
        <v>1188833</v>
      </c>
      <c r="AL130" s="800"/>
      <c r="AM130" s="800"/>
      <c r="AN130" s="800"/>
      <c r="AO130" s="801"/>
      <c r="AP130" s="803"/>
      <c r="AQ130" s="804"/>
      <c r="AR130" s="804"/>
      <c r="AS130" s="804"/>
      <c r="AT130" s="805"/>
      <c r="AU130" s="264"/>
      <c r="AV130" s="264"/>
      <c r="AW130" s="264"/>
      <c r="AX130" s="769" t="s">
        <v>484</v>
      </c>
      <c r="AY130" s="770"/>
      <c r="AZ130" s="770"/>
      <c r="BA130" s="770"/>
      <c r="BB130" s="770"/>
      <c r="BC130" s="770"/>
      <c r="BD130" s="770"/>
      <c r="BE130" s="771"/>
      <c r="BF130" s="772">
        <v>20.100000000000001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485</v>
      </c>
      <c r="X131" s="780"/>
      <c r="Y131" s="780"/>
      <c r="Z131" s="781"/>
      <c r="AA131" s="782">
        <v>7811307</v>
      </c>
      <c r="AB131" s="783"/>
      <c r="AC131" s="783"/>
      <c r="AD131" s="783"/>
      <c r="AE131" s="784"/>
      <c r="AF131" s="785">
        <v>7813012</v>
      </c>
      <c r="AG131" s="783"/>
      <c r="AH131" s="783"/>
      <c r="AI131" s="783"/>
      <c r="AJ131" s="784"/>
      <c r="AK131" s="785">
        <v>7763979</v>
      </c>
      <c r="AL131" s="783"/>
      <c r="AM131" s="783"/>
      <c r="AN131" s="783"/>
      <c r="AO131" s="784"/>
      <c r="AP131" s="786"/>
      <c r="AQ131" s="787"/>
      <c r="AR131" s="787"/>
      <c r="AS131" s="787"/>
      <c r="AT131" s="788"/>
      <c r="AU131" s="264"/>
      <c r="AV131" s="264"/>
      <c r="AW131" s="264"/>
      <c r="AX131" s="747" t="s">
        <v>486</v>
      </c>
      <c r="AY131" s="748"/>
      <c r="AZ131" s="748"/>
      <c r="BA131" s="748"/>
      <c r="BB131" s="748"/>
      <c r="BC131" s="748"/>
      <c r="BD131" s="748"/>
      <c r="BE131" s="749"/>
      <c r="BF131" s="750">
        <v>104.1</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488</v>
      </c>
      <c r="W132" s="760"/>
      <c r="X132" s="760"/>
      <c r="Y132" s="760"/>
      <c r="Z132" s="761"/>
      <c r="AA132" s="762">
        <v>22.394075659999999</v>
      </c>
      <c r="AB132" s="763"/>
      <c r="AC132" s="763"/>
      <c r="AD132" s="763"/>
      <c r="AE132" s="764"/>
      <c r="AF132" s="765">
        <v>20.386196770000002</v>
      </c>
      <c r="AG132" s="763"/>
      <c r="AH132" s="763"/>
      <c r="AI132" s="763"/>
      <c r="AJ132" s="764"/>
      <c r="AK132" s="765">
        <v>17.748785770000001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489</v>
      </c>
      <c r="W133" s="739"/>
      <c r="X133" s="739"/>
      <c r="Y133" s="739"/>
      <c r="Z133" s="740"/>
      <c r="AA133" s="741">
        <v>22.4</v>
      </c>
      <c r="AB133" s="742"/>
      <c r="AC133" s="742"/>
      <c r="AD133" s="742"/>
      <c r="AE133" s="743"/>
      <c r="AF133" s="741">
        <v>22</v>
      </c>
      <c r="AG133" s="742"/>
      <c r="AH133" s="742"/>
      <c r="AI133" s="742"/>
      <c r="AJ133" s="743"/>
      <c r="AK133" s="741">
        <v>20.100000000000001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PcKaObOU609YgoKuw4kC2H4Lp6abpRrnKP0odaDcf3nG3AqcrHu/bj5XlXv2qaMEEVNrJEpk7ciX5XwqaBgnw==" saltValue="KWO5ljYT6WhaCq6C/GUGu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1lWNm+A/H23j4GSujdm0rC35kML2CiCTCCvj4KwpFW+MT82JDHvpJ1fesBD+fYREjET38phapo0dJ0COC5WnQ==" saltValue="lFh9vP1LJP09rAoiKoON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j5/11bpNERXJPx6y94PEC86rkx69f41oaTvazFYL94LBjtnq/TxuHgWmZzVjjKgnJItOspewKEAyGr7kZVOag==" saltValue="YvfM+/HoNweGkhZDvgAn3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498</v>
      </c>
      <c r="AL9" s="1169"/>
      <c r="AM9" s="1169"/>
      <c r="AN9" s="1170"/>
      <c r="AO9" s="292">
        <v>2065041</v>
      </c>
      <c r="AP9" s="292">
        <v>60656</v>
      </c>
      <c r="AQ9" s="293">
        <v>89546</v>
      </c>
      <c r="AR9" s="294">
        <v>-32.299999999999997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499</v>
      </c>
      <c r="AL10" s="1169"/>
      <c r="AM10" s="1169"/>
      <c r="AN10" s="1170"/>
      <c r="AO10" s="295">
        <v>124112</v>
      </c>
      <c r="AP10" s="295">
        <v>3646</v>
      </c>
      <c r="AQ10" s="296">
        <v>7518</v>
      </c>
      <c r="AR10" s="297">
        <v>-51.5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500</v>
      </c>
      <c r="AL11" s="1169"/>
      <c r="AM11" s="1169"/>
      <c r="AN11" s="1170"/>
      <c r="AO11" s="295">
        <v>677237</v>
      </c>
      <c r="AP11" s="295">
        <v>19892</v>
      </c>
      <c r="AQ11" s="296">
        <v>9181</v>
      </c>
      <c r="AR11" s="297">
        <v>116.7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501</v>
      </c>
      <c r="AL12" s="1169"/>
      <c r="AM12" s="1169"/>
      <c r="AN12" s="1170"/>
      <c r="AO12" s="295">
        <v>58873</v>
      </c>
      <c r="AP12" s="295">
        <v>1729</v>
      </c>
      <c r="AQ12" s="296">
        <v>1021</v>
      </c>
      <c r="AR12" s="297">
        <v>69.3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502</v>
      </c>
      <c r="AL13" s="1169"/>
      <c r="AM13" s="1169"/>
      <c r="AN13" s="1170"/>
      <c r="AO13" s="295" t="s">
        <v>503</v>
      </c>
      <c r="AP13" s="295" t="s">
        <v>503</v>
      </c>
      <c r="AQ13" s="296">
        <v>11</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504</v>
      </c>
      <c r="AL14" s="1169"/>
      <c r="AM14" s="1169"/>
      <c r="AN14" s="1170"/>
      <c r="AO14" s="295">
        <v>155149</v>
      </c>
      <c r="AP14" s="295">
        <v>4557</v>
      </c>
      <c r="AQ14" s="296">
        <v>4082</v>
      </c>
      <c r="AR14" s="297">
        <v>11.6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505</v>
      </c>
      <c r="AL15" s="1169"/>
      <c r="AM15" s="1169"/>
      <c r="AN15" s="1170"/>
      <c r="AO15" s="295">
        <v>26301</v>
      </c>
      <c r="AP15" s="295">
        <v>773</v>
      </c>
      <c r="AQ15" s="296">
        <v>2228</v>
      </c>
      <c r="AR15" s="297">
        <v>-65.3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506</v>
      </c>
      <c r="AL16" s="1172"/>
      <c r="AM16" s="1172"/>
      <c r="AN16" s="1173"/>
      <c r="AO16" s="295">
        <v>-258771</v>
      </c>
      <c r="AP16" s="295">
        <v>-7601</v>
      </c>
      <c r="AQ16" s="296">
        <v>-8980</v>
      </c>
      <c r="AR16" s="297">
        <v>-15.4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2847942</v>
      </c>
      <c r="AP17" s="295">
        <v>83652</v>
      </c>
      <c r="AQ17" s="296">
        <v>104606</v>
      </c>
      <c r="AR17" s="297">
        <v>-20</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511</v>
      </c>
      <c r="AL21" s="1166"/>
      <c r="AM21" s="1166"/>
      <c r="AN21" s="1167"/>
      <c r="AO21" s="307">
        <v>7.37</v>
      </c>
      <c r="AP21" s="308">
        <v>10.09</v>
      </c>
      <c r="AQ21" s="309">
        <v>-2.72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512</v>
      </c>
      <c r="AL22" s="1166"/>
      <c r="AM22" s="1166"/>
      <c r="AN22" s="1167"/>
      <c r="AO22" s="312">
        <v>89.4</v>
      </c>
      <c r="AP22" s="313">
        <v>97.8</v>
      </c>
      <c r="AQ22" s="314">
        <v>-8.4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517</v>
      </c>
      <c r="AL32" s="1157"/>
      <c r="AM32" s="1157"/>
      <c r="AN32" s="1158"/>
      <c r="AO32" s="322">
        <v>1791541</v>
      </c>
      <c r="AP32" s="322">
        <v>52623</v>
      </c>
      <c r="AQ32" s="323">
        <v>67805</v>
      </c>
      <c r="AR32" s="324">
        <v>-22.4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518</v>
      </c>
      <c r="AL33" s="1157"/>
      <c r="AM33" s="1157"/>
      <c r="AN33" s="1158"/>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519</v>
      </c>
      <c r="AL34" s="1157"/>
      <c r="AM34" s="1157"/>
      <c r="AN34" s="1158"/>
      <c r="AO34" s="322" t="s">
        <v>503</v>
      </c>
      <c r="AP34" s="322" t="s">
        <v>503</v>
      </c>
      <c r="AQ34" s="323">
        <v>11</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520</v>
      </c>
      <c r="AL35" s="1157"/>
      <c r="AM35" s="1157"/>
      <c r="AN35" s="1158"/>
      <c r="AO35" s="322">
        <v>732500</v>
      </c>
      <c r="AP35" s="322">
        <v>21516</v>
      </c>
      <c r="AQ35" s="323">
        <v>18110</v>
      </c>
      <c r="AR35" s="324">
        <v>18.8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521</v>
      </c>
      <c r="AL36" s="1157"/>
      <c r="AM36" s="1157"/>
      <c r="AN36" s="1158"/>
      <c r="AO36" s="322">
        <v>55034</v>
      </c>
      <c r="AP36" s="322">
        <v>1617</v>
      </c>
      <c r="AQ36" s="323">
        <v>2781</v>
      </c>
      <c r="AR36" s="324">
        <v>-41.9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522</v>
      </c>
      <c r="AL37" s="1157"/>
      <c r="AM37" s="1157"/>
      <c r="AN37" s="1158"/>
      <c r="AO37" s="322">
        <v>4932</v>
      </c>
      <c r="AP37" s="322">
        <v>145</v>
      </c>
      <c r="AQ37" s="323">
        <v>1073</v>
      </c>
      <c r="AR37" s="324">
        <v>-86.5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523</v>
      </c>
      <c r="AL38" s="1160"/>
      <c r="AM38" s="1160"/>
      <c r="AN38" s="1161"/>
      <c r="AO38" s="325">
        <v>1</v>
      </c>
      <c r="AP38" s="325">
        <v>0</v>
      </c>
      <c r="AQ38" s="326">
        <v>5</v>
      </c>
      <c r="AR38" s="314">
        <v>-100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524</v>
      </c>
      <c r="AL39" s="1160"/>
      <c r="AM39" s="1160"/>
      <c r="AN39" s="1161"/>
      <c r="AO39" s="322">
        <v>-17163</v>
      </c>
      <c r="AP39" s="322">
        <v>-504</v>
      </c>
      <c r="AQ39" s="323">
        <v>-3858</v>
      </c>
      <c r="AR39" s="324">
        <v>-86.9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525</v>
      </c>
      <c r="AL40" s="1157"/>
      <c r="AM40" s="1157"/>
      <c r="AN40" s="1158"/>
      <c r="AO40" s="322">
        <v>-1188833</v>
      </c>
      <c r="AP40" s="322">
        <v>-34919</v>
      </c>
      <c r="AQ40" s="323">
        <v>-59194</v>
      </c>
      <c r="AR40" s="324">
        <v>-41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1378012</v>
      </c>
      <c r="AP41" s="322">
        <v>40476</v>
      </c>
      <c r="AQ41" s="323">
        <v>26732</v>
      </c>
      <c r="AR41" s="324">
        <v>51.4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493</v>
      </c>
      <c r="AN49" s="1151" t="s">
        <v>529</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818359</v>
      </c>
      <c r="AN51" s="344">
        <v>22833</v>
      </c>
      <c r="AO51" s="345">
        <v>8.6999999999999993</v>
      </c>
      <c r="AP51" s="346">
        <v>90961</v>
      </c>
      <c r="AQ51" s="347">
        <v>20.100000000000001</v>
      </c>
      <c r="AR51" s="348">
        <v>-11.4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478936</v>
      </c>
      <c r="AN52" s="352">
        <v>13363</v>
      </c>
      <c r="AO52" s="353">
        <v>-4.7</v>
      </c>
      <c r="AP52" s="354">
        <v>37720</v>
      </c>
      <c r="AQ52" s="355">
        <v>7.1</v>
      </c>
      <c r="AR52" s="356">
        <v>-11.8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1115421</v>
      </c>
      <c r="AN53" s="344">
        <v>31510</v>
      </c>
      <c r="AO53" s="345">
        <v>38</v>
      </c>
      <c r="AP53" s="346">
        <v>106614</v>
      </c>
      <c r="AQ53" s="347">
        <v>17.2</v>
      </c>
      <c r="AR53" s="348">
        <v>20.8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437236</v>
      </c>
      <c r="AN54" s="352">
        <v>12352</v>
      </c>
      <c r="AO54" s="353">
        <v>-7.6</v>
      </c>
      <c r="AP54" s="354">
        <v>45545</v>
      </c>
      <c r="AQ54" s="355">
        <v>20.7</v>
      </c>
      <c r="AR54" s="356">
        <v>-28.3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1243333</v>
      </c>
      <c r="AN55" s="344">
        <v>35522</v>
      </c>
      <c r="AO55" s="345">
        <v>12.7</v>
      </c>
      <c r="AP55" s="346">
        <v>85459</v>
      </c>
      <c r="AQ55" s="347">
        <v>-19.8</v>
      </c>
      <c r="AR55" s="348">
        <v>32.5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383117</v>
      </c>
      <c r="AN56" s="352">
        <v>10946</v>
      </c>
      <c r="AO56" s="353">
        <v>-11.4</v>
      </c>
      <c r="AP56" s="354">
        <v>44378</v>
      </c>
      <c r="AQ56" s="355">
        <v>-2.6</v>
      </c>
      <c r="AR56" s="356">
        <v>-8.8000000000000007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870375</v>
      </c>
      <c r="AN57" s="344">
        <v>25182</v>
      </c>
      <c r="AO57" s="345">
        <v>-29.1</v>
      </c>
      <c r="AP57" s="346">
        <v>83280</v>
      </c>
      <c r="AQ57" s="347">
        <v>-2.5</v>
      </c>
      <c r="AR57" s="348">
        <v>-26.6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255439</v>
      </c>
      <c r="AN58" s="352">
        <v>7390</v>
      </c>
      <c r="AO58" s="353">
        <v>-32.5</v>
      </c>
      <c r="AP58" s="354">
        <v>43123</v>
      </c>
      <c r="AQ58" s="355">
        <v>-2.8</v>
      </c>
      <c r="AR58" s="356">
        <v>-29.7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1022216</v>
      </c>
      <c r="AN59" s="344">
        <v>30025</v>
      </c>
      <c r="AO59" s="345">
        <v>19.2</v>
      </c>
      <c r="AP59" s="346">
        <v>88968</v>
      </c>
      <c r="AQ59" s="347">
        <v>6.8</v>
      </c>
      <c r="AR59" s="348">
        <v>12.4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489648</v>
      </c>
      <c r="AN60" s="352">
        <v>14382</v>
      </c>
      <c r="AO60" s="353">
        <v>94.6</v>
      </c>
      <c r="AP60" s="354">
        <v>45482</v>
      </c>
      <c r="AQ60" s="355">
        <v>5.5</v>
      </c>
      <c r="AR60" s="356">
        <v>89.1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1013941</v>
      </c>
      <c r="AN61" s="359">
        <v>29014</v>
      </c>
      <c r="AO61" s="360">
        <v>9.9</v>
      </c>
      <c r="AP61" s="361">
        <v>91056</v>
      </c>
      <c r="AQ61" s="362">
        <v>4.4000000000000004</v>
      </c>
      <c r="AR61" s="348">
        <v>5.5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408875</v>
      </c>
      <c r="AN62" s="352">
        <v>11687</v>
      </c>
      <c r="AO62" s="353">
        <v>7.7</v>
      </c>
      <c r="AP62" s="354">
        <v>43250</v>
      </c>
      <c r="AQ62" s="355">
        <v>5.6</v>
      </c>
      <c r="AR62" s="356">
        <v>2.1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OZoHSLun3TOwjewUtahqyepOaNg0tg7GxlgnmearM3YSb3ox00Ioimgb5rTAJCTk1lGDTA4GM7vZFc+R8TxKg==" saltValue="OFuuWvdZDtVwR2klqWor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9bPzxws0achjz/UsTX0DK+fVS0PPAXR22y7il3nUHA07V0OzxXwbSA18AS/QFRuWo3y7tBl8viMv1NecMzxqA==" saltValue="HIr5MX3ZhXJuwip1qz6Y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WW1B1gsLQtLUWHKR/bxNaBm9Ek5svC0ANxNGszJJRoqxt+FTs7svTaHkOelJOB3wxH1d0Rc/8o5tez/y30RNA==" saltValue="gK1e5y4ezjbxFJAy8TBT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74" t="s">
        <v>3</v>
      </c>
      <c r="D47" s="1174"/>
      <c r="E47" s="1175"/>
      <c r="F47" s="11">
        <v>6.51</v>
      </c>
      <c r="G47" s="12">
        <v>5.84</v>
      </c>
      <c r="H47" s="12">
        <v>6.51</v>
      </c>
      <c r="I47" s="12">
        <v>9.11</v>
      </c>
      <c r="J47" s="13">
        <v>10.67</v>
      </c>
    </row>
    <row r="48" spans="2:10" ht="57.75" customHeight="1" x14ac:dyDescent="0.15">
      <c r="B48" s="14"/>
      <c r="C48" s="1176" t="s">
        <v>4</v>
      </c>
      <c r="D48" s="1176"/>
      <c r="E48" s="1177"/>
      <c r="F48" s="15">
        <v>6.84</v>
      </c>
      <c r="G48" s="16">
        <v>3.49</v>
      </c>
      <c r="H48" s="16">
        <v>5.12</v>
      </c>
      <c r="I48" s="16">
        <v>2.9</v>
      </c>
      <c r="J48" s="17">
        <v>3.21</v>
      </c>
    </row>
    <row r="49" spans="2:10" ht="57.75" customHeight="1" thickBot="1" x14ac:dyDescent="0.2">
      <c r="B49" s="18"/>
      <c r="C49" s="1178" t="s">
        <v>5</v>
      </c>
      <c r="D49" s="1178"/>
      <c r="E49" s="1179"/>
      <c r="F49" s="19">
        <v>2.65</v>
      </c>
      <c r="G49" s="20" t="s">
        <v>550</v>
      </c>
      <c r="H49" s="20">
        <v>2.36</v>
      </c>
      <c r="I49" s="20">
        <v>0.34</v>
      </c>
      <c r="J49" s="21">
        <v>1.75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oAgJ8XaF3EONXkvX56Tdm2yEsDYbuh5DOLlX/MiAYv+xcMjmbQZCHwsHxyvlEeOr/3vdD2Jd3V2zjdpBjwIGw==" saltValue="7j1sfZEAcQRAe6ja5TwV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86" t="s">
        <v>551</v>
      </c>
      <c r="D34" s="1186"/>
      <c r="E34" s="1187"/>
      <c r="F34" s="32">
        <v>0</v>
      </c>
      <c r="G34" s="33">
        <v>0</v>
      </c>
      <c r="H34" s="33" t="s">
        <v>552</v>
      </c>
      <c r="I34" s="33" t="s">
        <v>553</v>
      </c>
      <c r="J34" s="34" t="s">
        <v>554</v>
      </c>
      <c r="K34" s="22"/>
      <c r="L34" s="22"/>
      <c r="M34" s="22"/>
      <c r="N34" s="22"/>
      <c r="O34" s="22"/>
      <c r="P34" s="22"/>
    </row>
    <row r="35" spans="1:16" ht="39" customHeight="1" x14ac:dyDescent="0.15">
      <c r="A35" s="22"/>
      <c r="B35" s="35"/>
      <c r="C35" s="1180" t="s">
        <v>555</v>
      </c>
      <c r="D35" s="1181"/>
      <c r="E35" s="1182"/>
      <c r="F35" s="36">
        <v>9.9700000000000006</v>
      </c>
      <c r="G35" s="37">
        <v>10.55</v>
      </c>
      <c r="H35" s="37">
        <v>10.8</v>
      </c>
      <c r="I35" s="37">
        <v>9.32</v>
      </c>
      <c r="J35" s="38">
        <v>8.49</v>
      </c>
      <c r="K35" s="22"/>
      <c r="L35" s="22"/>
      <c r="M35" s="22"/>
      <c r="N35" s="22"/>
      <c r="O35" s="22"/>
      <c r="P35" s="22"/>
    </row>
    <row r="36" spans="1:16" ht="39" customHeight="1" x14ac:dyDescent="0.15">
      <c r="A36" s="22"/>
      <c r="B36" s="35"/>
      <c r="C36" s="1180" t="s">
        <v>556</v>
      </c>
      <c r="D36" s="1181"/>
      <c r="E36" s="1182"/>
      <c r="F36" s="36">
        <v>7.05</v>
      </c>
      <c r="G36" s="37">
        <v>3.63</v>
      </c>
      <c r="H36" s="37">
        <v>5.1100000000000003</v>
      </c>
      <c r="I36" s="37">
        <v>2.83</v>
      </c>
      <c r="J36" s="38">
        <v>3.08</v>
      </c>
      <c r="K36" s="22"/>
      <c r="L36" s="22"/>
      <c r="M36" s="22"/>
      <c r="N36" s="22"/>
      <c r="O36" s="22"/>
      <c r="P36" s="22"/>
    </row>
    <row r="37" spans="1:16" ht="39" customHeight="1" x14ac:dyDescent="0.15">
      <c r="A37" s="22"/>
      <c r="B37" s="35"/>
      <c r="C37" s="1180" t="s">
        <v>557</v>
      </c>
      <c r="D37" s="1181"/>
      <c r="E37" s="1182"/>
      <c r="F37" s="36">
        <v>0</v>
      </c>
      <c r="G37" s="37">
        <v>0</v>
      </c>
      <c r="H37" s="37">
        <v>1.07</v>
      </c>
      <c r="I37" s="37">
        <v>1.72</v>
      </c>
      <c r="J37" s="38">
        <v>2.46</v>
      </c>
      <c r="K37" s="22"/>
      <c r="L37" s="22"/>
      <c r="M37" s="22"/>
      <c r="N37" s="22"/>
      <c r="O37" s="22"/>
      <c r="P37" s="22"/>
    </row>
    <row r="38" spans="1:16" ht="39" customHeight="1" x14ac:dyDescent="0.15">
      <c r="A38" s="22"/>
      <c r="B38" s="35"/>
      <c r="C38" s="1180" t="s">
        <v>558</v>
      </c>
      <c r="D38" s="1181"/>
      <c r="E38" s="1182"/>
      <c r="F38" s="36">
        <v>0.06</v>
      </c>
      <c r="G38" s="37">
        <v>0.61</v>
      </c>
      <c r="H38" s="37">
        <v>1.01</v>
      </c>
      <c r="I38" s="37">
        <v>0.85</v>
      </c>
      <c r="J38" s="38">
        <v>2.0299999999999998</v>
      </c>
      <c r="K38" s="22"/>
      <c r="L38" s="22"/>
      <c r="M38" s="22"/>
      <c r="N38" s="22"/>
      <c r="O38" s="22"/>
      <c r="P38" s="22"/>
    </row>
    <row r="39" spans="1:16" ht="39" customHeight="1" x14ac:dyDescent="0.15">
      <c r="A39" s="22"/>
      <c r="B39" s="35"/>
      <c r="C39" s="1180" t="s">
        <v>559</v>
      </c>
      <c r="D39" s="1181"/>
      <c r="E39" s="1182"/>
      <c r="F39" s="36">
        <v>1.77</v>
      </c>
      <c r="G39" s="37">
        <v>1.36</v>
      </c>
      <c r="H39" s="37">
        <v>1.32</v>
      </c>
      <c r="I39" s="37">
        <v>2.31</v>
      </c>
      <c r="J39" s="38">
        <v>2.02</v>
      </c>
      <c r="K39" s="22"/>
      <c r="L39" s="22"/>
      <c r="M39" s="22"/>
      <c r="N39" s="22"/>
      <c r="O39" s="22"/>
      <c r="P39" s="22"/>
    </row>
    <row r="40" spans="1:16" ht="39" customHeight="1" x14ac:dyDescent="0.15">
      <c r="A40" s="22"/>
      <c r="B40" s="35"/>
      <c r="C40" s="1180" t="s">
        <v>560</v>
      </c>
      <c r="D40" s="1181"/>
      <c r="E40" s="1182"/>
      <c r="F40" s="36" t="s">
        <v>561</v>
      </c>
      <c r="G40" s="37" t="s">
        <v>562</v>
      </c>
      <c r="H40" s="37">
        <v>0</v>
      </c>
      <c r="I40" s="37">
        <v>0.06</v>
      </c>
      <c r="J40" s="38">
        <v>0.12</v>
      </c>
      <c r="K40" s="22"/>
      <c r="L40" s="22"/>
      <c r="M40" s="22"/>
      <c r="N40" s="22"/>
      <c r="O40" s="22"/>
      <c r="P40" s="22"/>
    </row>
    <row r="41" spans="1:16" ht="39" customHeight="1" x14ac:dyDescent="0.15">
      <c r="A41" s="22"/>
      <c r="B41" s="35"/>
      <c r="C41" s="1180" t="s">
        <v>563</v>
      </c>
      <c r="D41" s="1181"/>
      <c r="E41" s="1182"/>
      <c r="F41" s="36" t="s">
        <v>564</v>
      </c>
      <c r="G41" s="37" t="s">
        <v>561</v>
      </c>
      <c r="H41" s="37">
        <v>0.03</v>
      </c>
      <c r="I41" s="37">
        <v>0.05</v>
      </c>
      <c r="J41" s="38">
        <v>0.1</v>
      </c>
      <c r="K41" s="22"/>
      <c r="L41" s="22"/>
      <c r="M41" s="22"/>
      <c r="N41" s="22"/>
      <c r="O41" s="22"/>
      <c r="P41" s="22"/>
    </row>
    <row r="42" spans="1:16" ht="39" customHeight="1" x14ac:dyDescent="0.15">
      <c r="A42" s="22"/>
      <c r="B42" s="39"/>
      <c r="C42" s="1180" t="s">
        <v>565</v>
      </c>
      <c r="D42" s="1181"/>
      <c r="E42" s="1182"/>
      <c r="F42" s="36" t="s">
        <v>503</v>
      </c>
      <c r="G42" s="37" t="s">
        <v>503</v>
      </c>
      <c r="H42" s="37" t="s">
        <v>503</v>
      </c>
      <c r="I42" s="37" t="s">
        <v>503</v>
      </c>
      <c r="J42" s="38" t="s">
        <v>503</v>
      </c>
      <c r="K42" s="22"/>
      <c r="L42" s="22"/>
      <c r="M42" s="22"/>
      <c r="N42" s="22"/>
      <c r="O42" s="22"/>
      <c r="P42" s="22"/>
    </row>
    <row r="43" spans="1:16" ht="39" customHeight="1" thickBot="1" x14ac:dyDescent="0.2">
      <c r="A43" s="22"/>
      <c r="B43" s="40"/>
      <c r="C43" s="1183" t="s">
        <v>566</v>
      </c>
      <c r="D43" s="1184"/>
      <c r="E43" s="1185"/>
      <c r="F43" s="41">
        <v>0.12</v>
      </c>
      <c r="G43" s="42">
        <v>0.1</v>
      </c>
      <c r="H43" s="42">
        <v>0.09</v>
      </c>
      <c r="I43" s="42">
        <v>0.1</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3BtBrOjO8FNeztL341BAQ7v5zEUMB/d7bafWTXAcaY++yn00SV4yPARK6+bpN4ZnOv17KkmuBH1wLsRWMeldw==" saltValue="jklOTw4EPpebE/0H5FMO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2158</v>
      </c>
      <c r="L45" s="60">
        <v>2230</v>
      </c>
      <c r="M45" s="60">
        <v>2162</v>
      </c>
      <c r="N45" s="60">
        <v>2106</v>
      </c>
      <c r="O45" s="61">
        <v>1792</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x14ac:dyDescent="0.15">
      <c r="A48" s="48"/>
      <c r="B48" s="1198"/>
      <c r="C48" s="1199"/>
      <c r="D48" s="62"/>
      <c r="E48" s="1190" t="s">
        <v>14</v>
      </c>
      <c r="F48" s="1190"/>
      <c r="G48" s="1190"/>
      <c r="H48" s="1190"/>
      <c r="I48" s="1190"/>
      <c r="J48" s="1191"/>
      <c r="K48" s="63">
        <v>914</v>
      </c>
      <c r="L48" s="64">
        <v>900</v>
      </c>
      <c r="M48" s="64">
        <v>854</v>
      </c>
      <c r="N48" s="64">
        <v>698</v>
      </c>
      <c r="O48" s="65">
        <v>733</v>
      </c>
      <c r="P48" s="48"/>
      <c r="Q48" s="48"/>
      <c r="R48" s="48"/>
      <c r="S48" s="48"/>
      <c r="T48" s="48"/>
      <c r="U48" s="48"/>
    </row>
    <row r="49" spans="1:21" ht="30.75" customHeight="1" x14ac:dyDescent="0.15">
      <c r="A49" s="48"/>
      <c r="B49" s="1198"/>
      <c r="C49" s="1199"/>
      <c r="D49" s="62"/>
      <c r="E49" s="1190" t="s">
        <v>15</v>
      </c>
      <c r="F49" s="1190"/>
      <c r="G49" s="1190"/>
      <c r="H49" s="1190"/>
      <c r="I49" s="1190"/>
      <c r="J49" s="1191"/>
      <c r="K49" s="63">
        <v>10</v>
      </c>
      <c r="L49" s="64">
        <v>13</v>
      </c>
      <c r="M49" s="64">
        <v>21</v>
      </c>
      <c r="N49" s="64">
        <v>39</v>
      </c>
      <c r="O49" s="65">
        <v>55</v>
      </c>
      <c r="P49" s="48"/>
      <c r="Q49" s="48"/>
      <c r="R49" s="48"/>
      <c r="S49" s="48"/>
      <c r="T49" s="48"/>
      <c r="U49" s="48"/>
    </row>
    <row r="50" spans="1:21" ht="30.75" customHeight="1" x14ac:dyDescent="0.15">
      <c r="A50" s="48"/>
      <c r="B50" s="1198"/>
      <c r="C50" s="1199"/>
      <c r="D50" s="62"/>
      <c r="E50" s="1190" t="s">
        <v>16</v>
      </c>
      <c r="F50" s="1190"/>
      <c r="G50" s="1190"/>
      <c r="H50" s="1190"/>
      <c r="I50" s="1190"/>
      <c r="J50" s="1191"/>
      <c r="K50" s="63">
        <v>9</v>
      </c>
      <c r="L50" s="64">
        <v>8</v>
      </c>
      <c r="M50" s="64">
        <v>8</v>
      </c>
      <c r="N50" s="64">
        <v>6</v>
      </c>
      <c r="O50" s="65">
        <v>5</v>
      </c>
      <c r="P50" s="48"/>
      <c r="Q50" s="48"/>
      <c r="R50" s="48"/>
      <c r="S50" s="48"/>
      <c r="T50" s="48"/>
      <c r="U50" s="48"/>
    </row>
    <row r="51" spans="1:21" ht="30.75" customHeight="1" x14ac:dyDescent="0.15">
      <c r="A51" s="48"/>
      <c r="B51" s="1200"/>
      <c r="C51" s="1201"/>
      <c r="D51" s="66"/>
      <c r="E51" s="1190" t="s">
        <v>17</v>
      </c>
      <c r="F51" s="1190"/>
      <c r="G51" s="1190"/>
      <c r="H51" s="1190"/>
      <c r="I51" s="1190"/>
      <c r="J51" s="1191"/>
      <c r="K51" s="63">
        <v>0</v>
      </c>
      <c r="L51" s="64" t="s">
        <v>503</v>
      </c>
      <c r="M51" s="64">
        <v>0</v>
      </c>
      <c r="N51" s="64">
        <v>0</v>
      </c>
      <c r="O51" s="65">
        <v>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1376</v>
      </c>
      <c r="L52" s="64">
        <v>1365</v>
      </c>
      <c r="M52" s="64">
        <v>1297</v>
      </c>
      <c r="N52" s="64">
        <v>1256</v>
      </c>
      <c r="O52" s="65">
        <v>1207</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1715</v>
      </c>
      <c r="L53" s="69">
        <v>1786</v>
      </c>
      <c r="M53" s="69">
        <v>1748</v>
      </c>
      <c r="N53" s="69">
        <v>1593</v>
      </c>
      <c r="O53" s="70">
        <v>1378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shx0hFByVrsOSidtUNtZU9coRDnm6w9UMjY8OWYOggvO+N9IS1v8yjHiq9/sxCIYggvZJH10gAmd0seYnGfeA==" saltValue="713wh+y7kamo/G6qhzlL1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545</v>
      </c>
      <c r="J40" s="79" t="s">
        <v>546</v>
      </c>
      <c r="K40" s="79" t="s">
        <v>547</v>
      </c>
      <c r="L40" s="79" t="s">
        <v>548</v>
      </c>
      <c r="M40" s="80" t="s">
        <v>549</v>
      </c>
    </row>
    <row r="41" spans="2:13" ht="27.75" customHeight="1" x14ac:dyDescent="0.15">
      <c r="B41" s="1216" t="s">
        <v>23</v>
      </c>
      <c r="C41" s="1217"/>
      <c r="D41" s="81"/>
      <c r="E41" s="1218" t="s">
        <v>24</v>
      </c>
      <c r="F41" s="1218"/>
      <c r="G41" s="1218"/>
      <c r="H41" s="1219"/>
      <c r="I41" s="82">
        <v>16884</v>
      </c>
      <c r="J41" s="83">
        <v>15839</v>
      </c>
      <c r="K41" s="83">
        <v>14921</v>
      </c>
      <c r="L41" s="83">
        <v>13722</v>
      </c>
      <c r="M41" s="84">
        <v>12800</v>
      </c>
    </row>
    <row r="42" spans="2:13" ht="27.75" customHeight="1" x14ac:dyDescent="0.15">
      <c r="B42" s="1206"/>
      <c r="C42" s="1207"/>
      <c r="D42" s="85"/>
      <c r="E42" s="1210" t="s">
        <v>25</v>
      </c>
      <c r="F42" s="1210"/>
      <c r="G42" s="1210"/>
      <c r="H42" s="1211"/>
      <c r="I42" s="86">
        <v>40</v>
      </c>
      <c r="J42" s="87">
        <v>31</v>
      </c>
      <c r="K42" s="87">
        <v>23</v>
      </c>
      <c r="L42" s="87">
        <v>17</v>
      </c>
      <c r="M42" s="88">
        <v>12</v>
      </c>
    </row>
    <row r="43" spans="2:13" ht="27.75" customHeight="1" x14ac:dyDescent="0.15">
      <c r="B43" s="1206"/>
      <c r="C43" s="1207"/>
      <c r="D43" s="85"/>
      <c r="E43" s="1210" t="s">
        <v>26</v>
      </c>
      <c r="F43" s="1210"/>
      <c r="G43" s="1210"/>
      <c r="H43" s="1211"/>
      <c r="I43" s="86">
        <v>9622</v>
      </c>
      <c r="J43" s="87">
        <v>9272</v>
      </c>
      <c r="K43" s="87">
        <v>8707</v>
      </c>
      <c r="L43" s="87">
        <v>7446</v>
      </c>
      <c r="M43" s="88">
        <v>6876</v>
      </c>
    </row>
    <row r="44" spans="2:13" ht="27.75" customHeight="1" x14ac:dyDescent="0.15">
      <c r="B44" s="1206"/>
      <c r="C44" s="1207"/>
      <c r="D44" s="85"/>
      <c r="E44" s="1210" t="s">
        <v>27</v>
      </c>
      <c r="F44" s="1210"/>
      <c r="G44" s="1210"/>
      <c r="H44" s="1211"/>
      <c r="I44" s="86">
        <v>248</v>
      </c>
      <c r="J44" s="87">
        <v>389</v>
      </c>
      <c r="K44" s="87">
        <v>473</v>
      </c>
      <c r="L44" s="87">
        <v>430</v>
      </c>
      <c r="M44" s="88">
        <v>409</v>
      </c>
    </row>
    <row r="45" spans="2:13" ht="27.75" customHeight="1" x14ac:dyDescent="0.15">
      <c r="B45" s="1206"/>
      <c r="C45" s="1207"/>
      <c r="D45" s="85"/>
      <c r="E45" s="1210" t="s">
        <v>28</v>
      </c>
      <c r="F45" s="1210"/>
      <c r="G45" s="1210"/>
      <c r="H45" s="1211"/>
      <c r="I45" s="86">
        <v>2646</v>
      </c>
      <c r="J45" s="87">
        <v>2373</v>
      </c>
      <c r="K45" s="87">
        <v>1993</v>
      </c>
      <c r="L45" s="87">
        <v>1830</v>
      </c>
      <c r="M45" s="88">
        <v>1708</v>
      </c>
    </row>
    <row r="46" spans="2:13" ht="27.75" customHeight="1" x14ac:dyDescent="0.15">
      <c r="B46" s="1206"/>
      <c r="C46" s="1207"/>
      <c r="D46" s="89"/>
      <c r="E46" s="1210" t="s">
        <v>29</v>
      </c>
      <c r="F46" s="1210"/>
      <c r="G46" s="1210"/>
      <c r="H46" s="1211"/>
      <c r="I46" s="86" t="s">
        <v>503</v>
      </c>
      <c r="J46" s="87" t="s">
        <v>503</v>
      </c>
      <c r="K46" s="87" t="s">
        <v>503</v>
      </c>
      <c r="L46" s="87" t="s">
        <v>503</v>
      </c>
      <c r="M46" s="88" t="s">
        <v>503</v>
      </c>
    </row>
    <row r="47" spans="2:13" ht="27.75" customHeight="1" x14ac:dyDescent="0.15">
      <c r="B47" s="1206"/>
      <c r="C47" s="1207"/>
      <c r="D47" s="90"/>
      <c r="E47" s="1220" t="s">
        <v>30</v>
      </c>
      <c r="F47" s="1221"/>
      <c r="G47" s="1221"/>
      <c r="H47" s="1222"/>
      <c r="I47" s="86" t="s">
        <v>503</v>
      </c>
      <c r="J47" s="87" t="s">
        <v>503</v>
      </c>
      <c r="K47" s="87" t="s">
        <v>503</v>
      </c>
      <c r="L47" s="87" t="s">
        <v>503</v>
      </c>
      <c r="M47" s="88" t="s">
        <v>503</v>
      </c>
    </row>
    <row r="48" spans="2:13" ht="27.75" customHeight="1" x14ac:dyDescent="0.15">
      <c r="B48" s="1206"/>
      <c r="C48" s="1207"/>
      <c r="D48" s="85"/>
      <c r="E48" s="1210" t="s">
        <v>31</v>
      </c>
      <c r="F48" s="1210"/>
      <c r="G48" s="1210"/>
      <c r="H48" s="1211"/>
      <c r="I48" s="86" t="s">
        <v>503</v>
      </c>
      <c r="J48" s="87" t="s">
        <v>503</v>
      </c>
      <c r="K48" s="87" t="s">
        <v>503</v>
      </c>
      <c r="L48" s="87" t="s">
        <v>503</v>
      </c>
      <c r="M48" s="88" t="s">
        <v>503</v>
      </c>
    </row>
    <row r="49" spans="2:13" ht="27.75" customHeight="1" x14ac:dyDescent="0.15">
      <c r="B49" s="1208"/>
      <c r="C49" s="1209"/>
      <c r="D49" s="85"/>
      <c r="E49" s="1210" t="s">
        <v>32</v>
      </c>
      <c r="F49" s="1210"/>
      <c r="G49" s="1210"/>
      <c r="H49" s="1211"/>
      <c r="I49" s="86" t="s">
        <v>503</v>
      </c>
      <c r="J49" s="87" t="s">
        <v>503</v>
      </c>
      <c r="K49" s="87" t="s">
        <v>503</v>
      </c>
      <c r="L49" s="87" t="s">
        <v>503</v>
      </c>
      <c r="M49" s="88" t="s">
        <v>503</v>
      </c>
    </row>
    <row r="50" spans="2:13" ht="27.75" customHeight="1" x14ac:dyDescent="0.15">
      <c r="B50" s="1204" t="s">
        <v>33</v>
      </c>
      <c r="C50" s="1205"/>
      <c r="D50" s="91"/>
      <c r="E50" s="1210" t="s">
        <v>34</v>
      </c>
      <c r="F50" s="1210"/>
      <c r="G50" s="1210"/>
      <c r="H50" s="1211"/>
      <c r="I50" s="86">
        <v>1341</v>
      </c>
      <c r="J50" s="87">
        <v>1151</v>
      </c>
      <c r="K50" s="87">
        <v>1203</v>
      </c>
      <c r="L50" s="87">
        <v>1384</v>
      </c>
      <c r="M50" s="88">
        <v>1636</v>
      </c>
    </row>
    <row r="51" spans="2:13" ht="27.75" customHeight="1" x14ac:dyDescent="0.15">
      <c r="B51" s="1206"/>
      <c r="C51" s="1207"/>
      <c r="D51" s="85"/>
      <c r="E51" s="1210" t="s">
        <v>35</v>
      </c>
      <c r="F51" s="1210"/>
      <c r="G51" s="1210"/>
      <c r="H51" s="1211"/>
      <c r="I51" s="86">
        <v>202</v>
      </c>
      <c r="J51" s="87">
        <v>152</v>
      </c>
      <c r="K51" s="87">
        <v>96</v>
      </c>
      <c r="L51" s="87">
        <v>86</v>
      </c>
      <c r="M51" s="88">
        <v>105</v>
      </c>
    </row>
    <row r="52" spans="2:13" ht="27.75" customHeight="1" x14ac:dyDescent="0.15">
      <c r="B52" s="1208"/>
      <c r="C52" s="1209"/>
      <c r="D52" s="85"/>
      <c r="E52" s="1210" t="s">
        <v>36</v>
      </c>
      <c r="F52" s="1210"/>
      <c r="G52" s="1210"/>
      <c r="H52" s="1211"/>
      <c r="I52" s="86">
        <v>13832</v>
      </c>
      <c r="J52" s="87">
        <v>13494</v>
      </c>
      <c r="K52" s="87">
        <v>13228</v>
      </c>
      <c r="L52" s="87">
        <v>12652</v>
      </c>
      <c r="M52" s="88">
        <v>11980</v>
      </c>
    </row>
    <row r="53" spans="2:13" ht="27.75" customHeight="1" thickBot="1" x14ac:dyDescent="0.2">
      <c r="B53" s="1212" t="s">
        <v>37</v>
      </c>
      <c r="C53" s="1213"/>
      <c r="D53" s="92"/>
      <c r="E53" s="1214" t="s">
        <v>38</v>
      </c>
      <c r="F53" s="1214"/>
      <c r="G53" s="1214"/>
      <c r="H53" s="1215"/>
      <c r="I53" s="93">
        <v>14065</v>
      </c>
      <c r="J53" s="94">
        <v>13106</v>
      </c>
      <c r="K53" s="94">
        <v>11590</v>
      </c>
      <c r="L53" s="94">
        <v>9324</v>
      </c>
      <c r="M53" s="95">
        <v>8085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1FA3DCJ66V5zqOBLMiOSj6nRT9rkgQiw/dq8bexWx1QdkzhaFS8OIoosATEQZkEYfbNoc9+vlBBGoUwWc+Caw==" saltValue="hzSz4F5AdVWfKg+J9JjA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31" t="s">
        <v>41</v>
      </c>
      <c r="D55" s="1231"/>
      <c r="E55" s="1232"/>
      <c r="F55" s="107">
        <v>592</v>
      </c>
      <c r="G55" s="107">
        <v>825</v>
      </c>
      <c r="H55" s="108">
        <v>956</v>
      </c>
    </row>
    <row r="56" spans="2:8" ht="52.5" customHeight="1" x14ac:dyDescent="0.15">
      <c r="B56" s="109"/>
      <c r="C56" s="1233" t="s">
        <v>42</v>
      </c>
      <c r="D56" s="1233"/>
      <c r="E56" s="1234"/>
      <c r="F56" s="110">
        <v>7</v>
      </c>
      <c r="G56" s="110">
        <v>7</v>
      </c>
      <c r="H56" s="111">
        <v>7</v>
      </c>
    </row>
    <row r="57" spans="2:8" ht="53.25" customHeight="1" x14ac:dyDescent="0.15">
      <c r="B57" s="109"/>
      <c r="C57" s="1235" t="s">
        <v>43</v>
      </c>
      <c r="D57" s="1235"/>
      <c r="E57" s="1236"/>
      <c r="F57" s="112">
        <v>162</v>
      </c>
      <c r="G57" s="112">
        <v>156</v>
      </c>
      <c r="H57" s="113">
        <v>162</v>
      </c>
    </row>
    <row r="58" spans="2:8" ht="45.75" customHeight="1" x14ac:dyDescent="0.15">
      <c r="B58" s="114"/>
      <c r="C58" s="1223" t="s">
        <v>588</v>
      </c>
      <c r="D58" s="1224"/>
      <c r="E58" s="1225"/>
      <c r="F58" s="115">
        <v>61</v>
      </c>
      <c r="G58" s="115">
        <v>61</v>
      </c>
      <c r="H58" s="116">
        <v>61</v>
      </c>
    </row>
    <row r="59" spans="2:8" ht="45.75" customHeight="1" x14ac:dyDescent="0.15">
      <c r="B59" s="114"/>
      <c r="C59" s="1223" t="s">
        <v>589</v>
      </c>
      <c r="D59" s="1224"/>
      <c r="E59" s="1225"/>
      <c r="F59" s="115">
        <v>29</v>
      </c>
      <c r="G59" s="115">
        <v>26</v>
      </c>
      <c r="H59" s="116">
        <v>24</v>
      </c>
    </row>
    <row r="60" spans="2:8" ht="45.75" customHeight="1" x14ac:dyDescent="0.15">
      <c r="B60" s="114"/>
      <c r="C60" s="1223" t="s">
        <v>590</v>
      </c>
      <c r="D60" s="1224"/>
      <c r="E60" s="1225"/>
      <c r="F60" s="115">
        <v>22</v>
      </c>
      <c r="G60" s="115">
        <v>22</v>
      </c>
      <c r="H60" s="116">
        <v>22</v>
      </c>
    </row>
    <row r="61" spans="2:8" ht="45.75" customHeight="1" x14ac:dyDescent="0.15">
      <c r="B61" s="114"/>
      <c r="C61" s="1223" t="s">
        <v>591</v>
      </c>
      <c r="D61" s="1224"/>
      <c r="E61" s="1225"/>
      <c r="F61" s="115">
        <v>14</v>
      </c>
      <c r="G61" s="115">
        <v>12</v>
      </c>
      <c r="H61" s="116">
        <v>19</v>
      </c>
    </row>
    <row r="62" spans="2:8" ht="45.75" customHeight="1" thickBot="1" x14ac:dyDescent="0.2">
      <c r="B62" s="117"/>
      <c r="C62" s="1226" t="s">
        <v>592</v>
      </c>
      <c r="D62" s="1227"/>
      <c r="E62" s="1228"/>
      <c r="F62" s="118">
        <v>23</v>
      </c>
      <c r="G62" s="118">
        <v>18</v>
      </c>
      <c r="H62" s="119">
        <v>16</v>
      </c>
    </row>
    <row r="63" spans="2:8" ht="52.5" customHeight="1" thickBot="1" x14ac:dyDescent="0.2">
      <c r="B63" s="120"/>
      <c r="C63" s="1229" t="s">
        <v>44</v>
      </c>
      <c r="D63" s="1229"/>
      <c r="E63" s="1230"/>
      <c r="F63" s="121">
        <v>761</v>
      </c>
      <c r="G63" s="121">
        <v>987</v>
      </c>
      <c r="H63" s="122">
        <v>1124</v>
      </c>
    </row>
    <row r="64" spans="2:8" ht="15" customHeight="1" x14ac:dyDescent="0.15"/>
    <row r="65" ht="0" hidden="1" customHeight="1" x14ac:dyDescent="0.15"/>
    <row r="66" ht="0" hidden="1" customHeight="1" x14ac:dyDescent="0.15"/>
  </sheetData>
  <sheetProtection algorithmName="SHA-512" hashValue="za3LqbfM/EVA92hJfcfXVD1b40B1K0bK8ATl1lIFJ+ouI5xiiVOR4EgBK0gVeEw4/ypoTyTwlErY3i3psWc/WQ==" saltValue="KxgnpPY04cmJHxwnd+aX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542</v>
      </c>
      <c r="G2" s="136"/>
      <c r="H2" s="137"/>
    </row>
    <row r="3" spans="1:8" x14ac:dyDescent="0.15">
      <c r="A3" s="133" t="s">
        <v>535</v>
      </c>
      <c r="B3" s="138"/>
      <c r="C3" s="139"/>
      <c r="D3" s="140">
        <v>22833</v>
      </c>
      <c r="E3" s="141"/>
      <c r="F3" s="142">
        <v>90961</v>
      </c>
      <c r="G3" s="143"/>
      <c r="H3" s="144"/>
    </row>
    <row r="4" spans="1:8" x14ac:dyDescent="0.15">
      <c r="A4" s="145"/>
      <c r="B4" s="146"/>
      <c r="C4" s="147"/>
      <c r="D4" s="148">
        <v>13363</v>
      </c>
      <c r="E4" s="149"/>
      <c r="F4" s="150">
        <v>37720</v>
      </c>
      <c r="G4" s="151"/>
      <c r="H4" s="152"/>
    </row>
    <row r="5" spans="1:8" x14ac:dyDescent="0.15">
      <c r="A5" s="133" t="s">
        <v>537</v>
      </c>
      <c r="B5" s="138"/>
      <c r="C5" s="139"/>
      <c r="D5" s="140">
        <v>31510</v>
      </c>
      <c r="E5" s="141"/>
      <c r="F5" s="142">
        <v>106614</v>
      </c>
      <c r="G5" s="143"/>
      <c r="H5" s="144"/>
    </row>
    <row r="6" spans="1:8" x14ac:dyDescent="0.15">
      <c r="A6" s="145"/>
      <c r="B6" s="146"/>
      <c r="C6" s="147"/>
      <c r="D6" s="148">
        <v>12352</v>
      </c>
      <c r="E6" s="149"/>
      <c r="F6" s="150">
        <v>45545</v>
      </c>
      <c r="G6" s="151"/>
      <c r="H6" s="152"/>
    </row>
    <row r="7" spans="1:8" x14ac:dyDescent="0.15">
      <c r="A7" s="133" t="s">
        <v>538</v>
      </c>
      <c r="B7" s="138"/>
      <c r="C7" s="139"/>
      <c r="D7" s="140">
        <v>35522</v>
      </c>
      <c r="E7" s="141"/>
      <c r="F7" s="142">
        <v>85459</v>
      </c>
      <c r="G7" s="143"/>
      <c r="H7" s="144"/>
    </row>
    <row r="8" spans="1:8" x14ac:dyDescent="0.15">
      <c r="A8" s="145"/>
      <c r="B8" s="146"/>
      <c r="C8" s="147"/>
      <c r="D8" s="148">
        <v>10946</v>
      </c>
      <c r="E8" s="149"/>
      <c r="F8" s="150">
        <v>44378</v>
      </c>
      <c r="G8" s="151"/>
      <c r="H8" s="152"/>
    </row>
    <row r="9" spans="1:8" x14ac:dyDescent="0.15">
      <c r="A9" s="133" t="s">
        <v>539</v>
      </c>
      <c r="B9" s="138"/>
      <c r="C9" s="139"/>
      <c r="D9" s="140">
        <v>25182</v>
      </c>
      <c r="E9" s="141"/>
      <c r="F9" s="142">
        <v>83280</v>
      </c>
      <c r="G9" s="143"/>
      <c r="H9" s="144"/>
    </row>
    <row r="10" spans="1:8" x14ac:dyDescent="0.15">
      <c r="A10" s="145"/>
      <c r="B10" s="146"/>
      <c r="C10" s="147"/>
      <c r="D10" s="148">
        <v>7390</v>
      </c>
      <c r="E10" s="149"/>
      <c r="F10" s="150">
        <v>43123</v>
      </c>
      <c r="G10" s="151"/>
      <c r="H10" s="152"/>
    </row>
    <row r="11" spans="1:8" x14ac:dyDescent="0.15">
      <c r="A11" s="133" t="s">
        <v>540</v>
      </c>
      <c r="B11" s="138"/>
      <c r="C11" s="139"/>
      <c r="D11" s="140">
        <v>30025</v>
      </c>
      <c r="E11" s="141"/>
      <c r="F11" s="142">
        <v>88968</v>
      </c>
      <c r="G11" s="143"/>
      <c r="H11" s="144"/>
    </row>
    <row r="12" spans="1:8" x14ac:dyDescent="0.15">
      <c r="A12" s="145"/>
      <c r="B12" s="146"/>
      <c r="C12" s="153"/>
      <c r="D12" s="148">
        <v>14382</v>
      </c>
      <c r="E12" s="149"/>
      <c r="F12" s="150">
        <v>45482</v>
      </c>
      <c r="G12" s="151"/>
      <c r="H12" s="152"/>
    </row>
    <row r="13" spans="1:8" x14ac:dyDescent="0.15">
      <c r="A13" s="133"/>
      <c r="B13" s="138"/>
      <c r="C13" s="154"/>
      <c r="D13" s="155">
        <v>29014</v>
      </c>
      <c r="E13" s="156"/>
      <c r="F13" s="157">
        <v>91056</v>
      </c>
      <c r="G13" s="158"/>
      <c r="H13" s="144"/>
    </row>
    <row r="14" spans="1:8" x14ac:dyDescent="0.15">
      <c r="A14" s="145"/>
      <c r="B14" s="146"/>
      <c r="C14" s="147"/>
      <c r="D14" s="148">
        <v>11687</v>
      </c>
      <c r="E14" s="149"/>
      <c r="F14" s="150">
        <v>43250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6.84</v>
      </c>
      <c r="C19" s="159">
        <f>ROUND(VALUE(SUBSTITUTE(実質収支比率等に係る経年分析!G$48,"▲","-")),2)</f>
        <v>3.49</v>
      </c>
      <c r="D19" s="159">
        <f>ROUND(VALUE(SUBSTITUTE(実質収支比率等に係る経年分析!H$48,"▲","-")),2)</f>
        <v>5.12</v>
      </c>
      <c r="E19" s="159">
        <f>ROUND(VALUE(SUBSTITUTE(実質収支比率等に係る経年分析!I$48,"▲","-")),2)</f>
        <v>2.9</v>
      </c>
      <c r="F19" s="159">
        <f>ROUND(VALUE(SUBSTITUTE(実質収支比率等に係る経年分析!J$48,"▲","-")),2)</f>
        <v>3.21</v>
      </c>
    </row>
    <row r="20" spans="1:11" x14ac:dyDescent="0.15">
      <c r="A20" s="159" t="s">
        <v>48</v>
      </c>
      <c r="B20" s="159">
        <f>ROUND(VALUE(SUBSTITUTE(実質収支比率等に係る経年分析!F$47,"▲","-")),2)</f>
        <v>6.51</v>
      </c>
      <c r="C20" s="159">
        <f>ROUND(VALUE(SUBSTITUTE(実質収支比率等に係る経年分析!G$47,"▲","-")),2)</f>
        <v>5.84</v>
      </c>
      <c r="D20" s="159">
        <f>ROUND(VALUE(SUBSTITUTE(実質収支比率等に係る経年分析!H$47,"▲","-")),2)</f>
        <v>6.51</v>
      </c>
      <c r="E20" s="159">
        <f>ROUND(VALUE(SUBSTITUTE(実質収支比率等に係る経年分析!I$47,"▲","-")),2)</f>
        <v>9.11</v>
      </c>
      <c r="F20" s="159">
        <f>ROUND(VALUE(SUBSTITUTE(実質収支比率等に係る経年分析!J$47,"▲","-")),2)</f>
        <v>10.67</v>
      </c>
    </row>
    <row r="21" spans="1:11" x14ac:dyDescent="0.15">
      <c r="A21" s="159" t="s">
        <v>49</v>
      </c>
      <c r="B21" s="159">
        <f>IF(ISNUMBER(VALUE(SUBSTITUTE(実質収支比率等に係る経年分析!F$49,"▲","-"))),ROUND(VALUE(SUBSTITUTE(実質収支比率等に係る経年分析!F$49,"▲","-")),2),NA())</f>
        <v>2.65</v>
      </c>
      <c r="C21" s="159">
        <f>IF(ISNUMBER(VALUE(SUBSTITUTE(実質収支比率等に係る経年分析!G$49,"▲","-"))),ROUND(VALUE(SUBSTITUTE(実質収支比率等に係る経年分析!G$49,"▲","-")),2),NA())</f>
        <v>-4.33</v>
      </c>
      <c r="D21" s="159">
        <f>IF(ISNUMBER(VALUE(SUBSTITUTE(実質収支比率等に係る経年分析!H$49,"▲","-"))),ROUND(VALUE(SUBSTITUTE(実質収支比率等に係る経年分析!H$49,"▲","-")),2),NA())</f>
        <v>2.36</v>
      </c>
      <c r="E21" s="159">
        <f>IF(ISNUMBER(VALUE(SUBSTITUTE(実質収支比率等に係る経年分析!I$49,"▲","-"))),ROUND(VALUE(SUBSTITUTE(実質収支比率等に係る経年分析!I$49,"▲","-")),2),NA())</f>
        <v>0.34</v>
      </c>
      <c r="F21" s="159">
        <f>IF(ISNUMBER(VALUE(SUBSTITUTE(実質収支比率等に係る経年分析!J$49,"▲","-"))),ROUND(VALUE(SUBSTITUTE(実質収支比率等に係る経年分析!J$49,"▲","-")),2),NA())</f>
        <v>1.75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0.09</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温泉供給事業特別会計</v>
      </c>
      <c r="B29" s="160">
        <f>IF(ROUND(VALUE(SUBSTITUTE(連結実質赤字比率に係る赤字・黒字の構成分析!F$41,"▲", "-")), 2) &lt; 0, ABS(ROUND(VALUE(SUBSTITUTE(連結実質赤字比率に係る赤字・黒字の構成分析!F$41,"▲", "-")), 2)), NA())</f>
        <v>0.48</v>
      </c>
      <c r="C29" s="160" t="e">
        <f>IF(ROUND(VALUE(SUBSTITUTE(連結実質赤字比率に係る赤字・黒字の構成分析!F$41,"▲", "-")), 2) &gt;= 0, ABS(ROUND(VALUE(SUBSTITUTE(連結実質赤字比率に係る赤字・黒字の構成分析!F$41,"▲", "-")), 2)), NA())</f>
        <v>#N/A</v>
      </c>
      <c r="D29" s="160">
        <f>IF(ROUND(VALUE(SUBSTITUTE(連結実質赤字比率に係る赤字・黒字の構成分析!G$41,"▲", "-")), 2) &lt; 0, ABS(ROUND(VALUE(SUBSTITUTE(連結実質赤字比率に係る赤字・黒字の構成分析!G$41,"▲", "-")), 2)), NA())</f>
        <v>0.21</v>
      </c>
      <c r="E29" s="160" t="e">
        <f>IF(ROUND(VALUE(SUBSTITUTE(連結実質赤字比率に係る赤字・黒字の構成分析!G$41,"▲", "-")), 2) &gt;= 0, ABS(ROUND(VALUE(SUBSTITUTE(連結実質赤字比率に係る赤字・黒字の構成分析!G$41,"▲", "-")), 2)), NA())</f>
        <v>#N/A</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x14ac:dyDescent="0.15">
      <c r="A30" s="160" t="str">
        <f>IF(連結実質赤字比率に係る赤字・黒字の構成分析!C$40="",NA(),連結実質赤字比率に係る赤字・黒字の構成分析!C$40)</f>
        <v>姥懐霊園墓地特別会計</v>
      </c>
      <c r="B30" s="160">
        <f>IF(ROUND(VALUE(SUBSTITUTE(連結実質赤字比率に係る赤字・黒字の構成分析!F$40,"▲", "-")), 2) &lt; 0, ABS(ROUND(VALUE(SUBSTITUTE(連結実質赤字比率に係る赤字・黒字の構成分析!F$40,"▲", "-")), 2)), NA())</f>
        <v>0.21</v>
      </c>
      <c r="C30" s="160" t="e">
        <f>IF(ROUND(VALUE(SUBSTITUTE(連結実質赤字比率に係る赤字・黒字の構成分析!F$40,"▲", "-")), 2) &gt;= 0, ABS(ROUND(VALUE(SUBSTITUTE(連結実質赤字比率に係る赤字・黒字の構成分析!F$40,"▲", "-")), 2)), NA())</f>
        <v>#N/A</v>
      </c>
      <c r="D30" s="160">
        <f>IF(ROUND(VALUE(SUBSTITUTE(連結実質赤字比率に係る赤字・黒字の構成分析!G$40,"▲", "-")), 2) &lt; 0, ABS(ROUND(VALUE(SUBSTITUTE(連結実質赤字比率に係る赤字・黒字の構成分析!G$40,"▲", "-")), 2)), NA())</f>
        <v>0.15</v>
      </c>
      <c r="E30" s="160" t="e">
        <f>IF(ROUND(VALUE(SUBSTITUTE(連結実質赤字比率に係る赤字・黒字の構成分析!G$40,"▲", "-")), 2) &gt;= 0, ABS(ROUND(VALUE(SUBSTITUTE(連結実質赤字比率に係る赤字・黒字の構成分析!G$40,"▲", "-")), 2)), NA())</f>
        <v>#N/A</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0.12</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1.77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1.32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2.31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2.02</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2.0299999999999998</v>
      </c>
    </row>
    <row r="33" spans="1:16" x14ac:dyDescent="0.15">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2.46</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7.05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5.1100000000000003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2.83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3.08</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9.9700000000000006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10.55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8.49</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v>
      </c>
      <c r="F36" s="160">
        <f>IF(ROUND(VALUE(SUBSTITUTE(連結実質赤字比率に係る赤字・黒字の構成分析!H$34,"▲", "-")), 2) &lt; 0, ABS(ROUND(VALUE(SUBSTITUTE(連結実質赤字比率に係る赤字・黒字の構成分析!H$34,"▲", "-")), 2)), NA())</f>
        <v>1.28</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1.29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5.66</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1376</v>
      </c>
      <c r="E42" s="161"/>
      <c r="F42" s="161"/>
      <c r="G42" s="161">
        <f>'実質公債費比率（分子）の構造'!L$52</f>
        <v>1365</v>
      </c>
      <c r="H42" s="161"/>
      <c r="I42" s="161"/>
      <c r="J42" s="161">
        <f>'実質公債費比率（分子）の構造'!M$52</f>
        <v>1297</v>
      </c>
      <c r="K42" s="161"/>
      <c r="L42" s="161"/>
      <c r="M42" s="161">
        <f>'実質公債費比率（分子）の構造'!N$52</f>
        <v>1256</v>
      </c>
      <c r="N42" s="161"/>
      <c r="O42" s="161"/>
      <c r="P42" s="161">
        <f>'実質公債費比率（分子）の構造'!O$52</f>
        <v>1207</v>
      </c>
    </row>
    <row r="43" spans="1:16" x14ac:dyDescent="0.15">
      <c r="A43" s="161" t="s">
        <v>57</v>
      </c>
      <c r="B43" s="161">
        <f>'実質公債費比率（分子）の構造'!K$51</f>
        <v>0</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9</v>
      </c>
      <c r="C44" s="161"/>
      <c r="D44" s="161"/>
      <c r="E44" s="161">
        <f>'実質公債費比率（分子）の構造'!L$50</f>
        <v>8</v>
      </c>
      <c r="F44" s="161"/>
      <c r="G44" s="161"/>
      <c r="H44" s="161">
        <f>'実質公債費比率（分子）の構造'!M$50</f>
        <v>8</v>
      </c>
      <c r="I44" s="161"/>
      <c r="J44" s="161"/>
      <c r="K44" s="161">
        <f>'実質公債費比率（分子）の構造'!N$50</f>
        <v>6</v>
      </c>
      <c r="L44" s="161"/>
      <c r="M44" s="161"/>
      <c r="N44" s="161">
        <f>'実質公債費比率（分子）の構造'!O$50</f>
        <v>5</v>
      </c>
      <c r="O44" s="161"/>
      <c r="P44" s="161"/>
    </row>
    <row r="45" spans="1:16" x14ac:dyDescent="0.15">
      <c r="A45" s="161" t="s">
        <v>59</v>
      </c>
      <c r="B45" s="161">
        <f>'実質公債費比率（分子）の構造'!K$49</f>
        <v>10</v>
      </c>
      <c r="C45" s="161"/>
      <c r="D45" s="161"/>
      <c r="E45" s="161">
        <f>'実質公債費比率（分子）の構造'!L$49</f>
        <v>13</v>
      </c>
      <c r="F45" s="161"/>
      <c r="G45" s="161"/>
      <c r="H45" s="161">
        <f>'実質公債費比率（分子）の構造'!M$49</f>
        <v>21</v>
      </c>
      <c r="I45" s="161"/>
      <c r="J45" s="161"/>
      <c r="K45" s="161">
        <f>'実質公債費比率（分子）の構造'!N$49</f>
        <v>39</v>
      </c>
      <c r="L45" s="161"/>
      <c r="M45" s="161"/>
      <c r="N45" s="161">
        <f>'実質公債費比率（分子）の構造'!O$49</f>
        <v>55</v>
      </c>
      <c r="O45" s="161"/>
      <c r="P45" s="161"/>
    </row>
    <row r="46" spans="1:16" x14ac:dyDescent="0.15">
      <c r="A46" s="161" t="s">
        <v>60</v>
      </c>
      <c r="B46" s="161">
        <f>'実質公債費比率（分子）の構造'!K$48</f>
        <v>914</v>
      </c>
      <c r="C46" s="161"/>
      <c r="D46" s="161"/>
      <c r="E46" s="161">
        <f>'実質公債費比率（分子）の構造'!L$48</f>
        <v>900</v>
      </c>
      <c r="F46" s="161"/>
      <c r="G46" s="161"/>
      <c r="H46" s="161">
        <f>'実質公債費比率（分子）の構造'!M$48</f>
        <v>854</v>
      </c>
      <c r="I46" s="161"/>
      <c r="J46" s="161"/>
      <c r="K46" s="161">
        <f>'実質公債費比率（分子）の構造'!N$48</f>
        <v>698</v>
      </c>
      <c r="L46" s="161"/>
      <c r="M46" s="161"/>
      <c r="N46" s="161">
        <f>'実質公債費比率（分子）の構造'!O$48</f>
        <v>733</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2158</v>
      </c>
      <c r="C49" s="161"/>
      <c r="D49" s="161"/>
      <c r="E49" s="161">
        <f>'実質公債費比率（分子）の構造'!L$45</f>
        <v>2230</v>
      </c>
      <c r="F49" s="161"/>
      <c r="G49" s="161"/>
      <c r="H49" s="161">
        <f>'実質公債費比率（分子）の構造'!M$45</f>
        <v>2162</v>
      </c>
      <c r="I49" s="161"/>
      <c r="J49" s="161"/>
      <c r="K49" s="161">
        <f>'実質公債費比率（分子）の構造'!N$45</f>
        <v>2106</v>
      </c>
      <c r="L49" s="161"/>
      <c r="M49" s="161"/>
      <c r="N49" s="161">
        <f>'実質公債費比率（分子）の構造'!O$45</f>
        <v>1792</v>
      </c>
      <c r="O49" s="161"/>
      <c r="P49" s="161"/>
    </row>
    <row r="50" spans="1:16" x14ac:dyDescent="0.15">
      <c r="A50" s="161" t="s">
        <v>64</v>
      </c>
      <c r="B50" s="161" t="e">
        <f>NA()</f>
        <v>#N/A</v>
      </c>
      <c r="C50" s="161">
        <f>IF(ISNUMBER('実質公債費比率（分子）の構造'!K$53),'実質公債費比率（分子）の構造'!K$53,NA())</f>
        <v>1715</v>
      </c>
      <c r="D50" s="161" t="e">
        <f>NA()</f>
        <v>#N/A</v>
      </c>
      <c r="E50" s="161" t="e">
        <f>NA()</f>
        <v>#N/A</v>
      </c>
      <c r="F50" s="161">
        <f>IF(ISNUMBER('実質公債費比率（分子）の構造'!L$53),'実質公債費比率（分子）の構造'!L$53,NA())</f>
        <v>1786</v>
      </c>
      <c r="G50" s="161" t="e">
        <f>NA()</f>
        <v>#N/A</v>
      </c>
      <c r="H50" s="161" t="e">
        <f>NA()</f>
        <v>#N/A</v>
      </c>
      <c r="I50" s="161">
        <f>IF(ISNUMBER('実質公債費比率（分子）の構造'!M$53),'実質公債費比率（分子）の構造'!M$53,NA())</f>
        <v>1748</v>
      </c>
      <c r="J50" s="161" t="e">
        <f>NA()</f>
        <v>#N/A</v>
      </c>
      <c r="K50" s="161" t="e">
        <f>NA()</f>
        <v>#N/A</v>
      </c>
      <c r="L50" s="161">
        <f>IF(ISNUMBER('実質公債費比率（分子）の構造'!N$53),'実質公債費比率（分子）の構造'!N$53,NA())</f>
        <v>1593</v>
      </c>
      <c r="M50" s="161" t="e">
        <f>NA()</f>
        <v>#N/A</v>
      </c>
      <c r="N50" s="161" t="e">
        <f>NA()</f>
        <v>#N/A</v>
      </c>
      <c r="O50" s="161">
        <f>IF(ISNUMBER('実質公債費比率（分子）の構造'!O$53),'実質公債費比率（分子）の構造'!O$53,NA())</f>
        <v>1378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13832</v>
      </c>
      <c r="E56" s="160"/>
      <c r="F56" s="160"/>
      <c r="G56" s="160">
        <f>'将来負担比率（分子）の構造'!J$52</f>
        <v>13494</v>
      </c>
      <c r="H56" s="160"/>
      <c r="I56" s="160"/>
      <c r="J56" s="160">
        <f>'将来負担比率（分子）の構造'!K$52</f>
        <v>13228</v>
      </c>
      <c r="K56" s="160"/>
      <c r="L56" s="160"/>
      <c r="M56" s="160">
        <f>'将来負担比率（分子）の構造'!L$52</f>
        <v>12652</v>
      </c>
      <c r="N56" s="160"/>
      <c r="O56" s="160"/>
      <c r="P56" s="160">
        <f>'将来負担比率（分子）の構造'!M$52</f>
        <v>11980</v>
      </c>
    </row>
    <row r="57" spans="1:16" x14ac:dyDescent="0.15">
      <c r="A57" s="160" t="s">
        <v>35</v>
      </c>
      <c r="B57" s="160"/>
      <c r="C57" s="160"/>
      <c r="D57" s="160">
        <f>'将来負担比率（分子）の構造'!I$51</f>
        <v>202</v>
      </c>
      <c r="E57" s="160"/>
      <c r="F57" s="160"/>
      <c r="G57" s="160">
        <f>'将来負担比率（分子）の構造'!J$51</f>
        <v>152</v>
      </c>
      <c r="H57" s="160"/>
      <c r="I57" s="160"/>
      <c r="J57" s="160">
        <f>'将来負担比率（分子）の構造'!K$51</f>
        <v>96</v>
      </c>
      <c r="K57" s="160"/>
      <c r="L57" s="160"/>
      <c r="M57" s="160">
        <f>'将来負担比率（分子）の構造'!L$51</f>
        <v>86</v>
      </c>
      <c r="N57" s="160"/>
      <c r="O57" s="160"/>
      <c r="P57" s="160">
        <f>'将来負担比率（分子）の構造'!M$51</f>
        <v>105</v>
      </c>
    </row>
    <row r="58" spans="1:16" x14ac:dyDescent="0.15">
      <c r="A58" s="160" t="s">
        <v>34</v>
      </c>
      <c r="B58" s="160"/>
      <c r="C58" s="160"/>
      <c r="D58" s="160">
        <f>'将来負担比率（分子）の構造'!I$50</f>
        <v>1341</v>
      </c>
      <c r="E58" s="160"/>
      <c r="F58" s="160"/>
      <c r="G58" s="160">
        <f>'将来負担比率（分子）の構造'!J$50</f>
        <v>1151</v>
      </c>
      <c r="H58" s="160"/>
      <c r="I58" s="160"/>
      <c r="J58" s="160">
        <f>'将来負担比率（分子）の構造'!K$50</f>
        <v>1203</v>
      </c>
      <c r="K58" s="160"/>
      <c r="L58" s="160"/>
      <c r="M58" s="160">
        <f>'将来負担比率（分子）の構造'!L$50</f>
        <v>1384</v>
      </c>
      <c r="N58" s="160"/>
      <c r="O58" s="160"/>
      <c r="P58" s="160">
        <f>'将来負担比率（分子）の構造'!M$50</f>
        <v>1636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2646</v>
      </c>
      <c r="C62" s="160"/>
      <c r="D62" s="160"/>
      <c r="E62" s="160">
        <f>'将来負担比率（分子）の構造'!J$45</f>
        <v>2373</v>
      </c>
      <c r="F62" s="160"/>
      <c r="G62" s="160"/>
      <c r="H62" s="160">
        <f>'将来負担比率（分子）の構造'!K$45</f>
        <v>1993</v>
      </c>
      <c r="I62" s="160"/>
      <c r="J62" s="160"/>
      <c r="K62" s="160">
        <f>'将来負担比率（分子）の構造'!L$45</f>
        <v>1830</v>
      </c>
      <c r="L62" s="160"/>
      <c r="M62" s="160"/>
      <c r="N62" s="160">
        <f>'将来負担比率（分子）の構造'!M$45</f>
        <v>1708</v>
      </c>
      <c r="O62" s="160"/>
      <c r="P62" s="160"/>
    </row>
    <row r="63" spans="1:16" x14ac:dyDescent="0.15">
      <c r="A63" s="160" t="s">
        <v>27</v>
      </c>
      <c r="B63" s="160">
        <f>'将来負担比率（分子）の構造'!I$44</f>
        <v>248</v>
      </c>
      <c r="C63" s="160"/>
      <c r="D63" s="160"/>
      <c r="E63" s="160">
        <f>'将来負担比率（分子）の構造'!J$44</f>
        <v>389</v>
      </c>
      <c r="F63" s="160"/>
      <c r="G63" s="160"/>
      <c r="H63" s="160">
        <f>'将来負担比率（分子）の構造'!K$44</f>
        <v>473</v>
      </c>
      <c r="I63" s="160"/>
      <c r="J63" s="160"/>
      <c r="K63" s="160">
        <f>'将来負担比率（分子）の構造'!L$44</f>
        <v>430</v>
      </c>
      <c r="L63" s="160"/>
      <c r="M63" s="160"/>
      <c r="N63" s="160">
        <f>'将来負担比率（分子）の構造'!M$44</f>
        <v>409</v>
      </c>
      <c r="O63" s="160"/>
      <c r="P63" s="160"/>
    </row>
    <row r="64" spans="1:16" x14ac:dyDescent="0.15">
      <c r="A64" s="160" t="s">
        <v>26</v>
      </c>
      <c r="B64" s="160">
        <f>'将来負担比率（分子）の構造'!I$43</f>
        <v>9622</v>
      </c>
      <c r="C64" s="160"/>
      <c r="D64" s="160"/>
      <c r="E64" s="160">
        <f>'将来負担比率（分子）の構造'!J$43</f>
        <v>9272</v>
      </c>
      <c r="F64" s="160"/>
      <c r="G64" s="160"/>
      <c r="H64" s="160">
        <f>'将来負担比率（分子）の構造'!K$43</f>
        <v>8707</v>
      </c>
      <c r="I64" s="160"/>
      <c r="J64" s="160"/>
      <c r="K64" s="160">
        <f>'将来負担比率（分子）の構造'!L$43</f>
        <v>7446</v>
      </c>
      <c r="L64" s="160"/>
      <c r="M64" s="160"/>
      <c r="N64" s="160">
        <f>'将来負担比率（分子）の構造'!M$43</f>
        <v>6876</v>
      </c>
      <c r="O64" s="160"/>
      <c r="P64" s="160"/>
    </row>
    <row r="65" spans="1:16" x14ac:dyDescent="0.15">
      <c r="A65" s="160" t="s">
        <v>25</v>
      </c>
      <c r="B65" s="160">
        <f>'将来負担比率（分子）の構造'!I$42</f>
        <v>40</v>
      </c>
      <c r="C65" s="160"/>
      <c r="D65" s="160"/>
      <c r="E65" s="160">
        <f>'将来負担比率（分子）の構造'!J$42</f>
        <v>31</v>
      </c>
      <c r="F65" s="160"/>
      <c r="G65" s="160"/>
      <c r="H65" s="160">
        <f>'将来負担比率（分子）の構造'!K$42</f>
        <v>23</v>
      </c>
      <c r="I65" s="160"/>
      <c r="J65" s="160"/>
      <c r="K65" s="160">
        <f>'将来負担比率（分子）の構造'!L$42</f>
        <v>17</v>
      </c>
      <c r="L65" s="160"/>
      <c r="M65" s="160"/>
      <c r="N65" s="160">
        <f>'将来負担比率（分子）の構造'!M$42</f>
        <v>12</v>
      </c>
      <c r="O65" s="160"/>
      <c r="P65" s="160"/>
    </row>
    <row r="66" spans="1:16" x14ac:dyDescent="0.15">
      <c r="A66" s="160" t="s">
        <v>24</v>
      </c>
      <c r="B66" s="160">
        <f>'将来負担比率（分子）の構造'!I$41</f>
        <v>16884</v>
      </c>
      <c r="C66" s="160"/>
      <c r="D66" s="160"/>
      <c r="E66" s="160">
        <f>'将来負担比率（分子）の構造'!J$41</f>
        <v>15839</v>
      </c>
      <c r="F66" s="160"/>
      <c r="G66" s="160"/>
      <c r="H66" s="160">
        <f>'将来負担比率（分子）の構造'!K$41</f>
        <v>14921</v>
      </c>
      <c r="I66" s="160"/>
      <c r="J66" s="160"/>
      <c r="K66" s="160">
        <f>'将来負担比率（分子）の構造'!L$41</f>
        <v>13722</v>
      </c>
      <c r="L66" s="160"/>
      <c r="M66" s="160"/>
      <c r="N66" s="160">
        <f>'将来負担比率（分子）の構造'!M$41</f>
        <v>12800</v>
      </c>
      <c r="O66" s="160"/>
      <c r="P66" s="160"/>
    </row>
    <row r="67" spans="1:16" x14ac:dyDescent="0.15">
      <c r="A67" s="160" t="s">
        <v>68</v>
      </c>
      <c r="B67" s="160" t="e">
        <f>NA()</f>
        <v>#N/A</v>
      </c>
      <c r="C67" s="160">
        <f>IF(ISNUMBER('将来負担比率（分子）の構造'!I$53), IF('将来負担比率（分子）の構造'!I$53 &lt; 0, 0, '将来負担比率（分子）の構造'!I$53), NA())</f>
        <v>14065</v>
      </c>
      <c r="D67" s="160" t="e">
        <f>NA()</f>
        <v>#N/A</v>
      </c>
      <c r="E67" s="160" t="e">
        <f>NA()</f>
        <v>#N/A</v>
      </c>
      <c r="F67" s="160">
        <f>IF(ISNUMBER('将来負担比率（分子）の構造'!J$53), IF('将来負担比率（分子）の構造'!J$53 &lt; 0, 0, '将来負担比率（分子）の構造'!J$53), NA())</f>
        <v>13106</v>
      </c>
      <c r="G67" s="160" t="e">
        <f>NA()</f>
        <v>#N/A</v>
      </c>
      <c r="H67" s="160" t="e">
        <f>NA()</f>
        <v>#N/A</v>
      </c>
      <c r="I67" s="160">
        <f>IF(ISNUMBER('将来負担比率（分子）の構造'!K$53), IF('将来負担比率（分子）の構造'!K$53 &lt; 0, 0, '将来負担比率（分子）の構造'!K$53), NA())</f>
        <v>11590</v>
      </c>
      <c r="J67" s="160" t="e">
        <f>NA()</f>
        <v>#N/A</v>
      </c>
      <c r="K67" s="160" t="e">
        <f>NA()</f>
        <v>#N/A</v>
      </c>
      <c r="L67" s="160">
        <f>IF(ISNUMBER('将来負担比率（分子）の構造'!L$53), IF('将来負担比率（分子）の構造'!L$53 &lt; 0, 0, '将来負担比率（分子）の構造'!L$53), NA())</f>
        <v>9324</v>
      </c>
      <c r="M67" s="160" t="e">
        <f>NA()</f>
        <v>#N/A</v>
      </c>
      <c r="N67" s="160" t="e">
        <f>NA()</f>
        <v>#N/A</v>
      </c>
      <c r="O67" s="160">
        <f>IF(ISNUMBER('将来負担比率（分子）の構造'!M$53), IF('将来負担比率（分子）の構造'!M$53 &lt; 0, 0, '将来負担比率（分子）の構造'!M$53), NA())</f>
        <v>8085</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592</v>
      </c>
      <c r="C72" s="164">
        <f>基金残高に係る経年分析!G55</f>
        <v>825</v>
      </c>
      <c r="D72" s="164">
        <f>基金残高に係る経年分析!H55</f>
        <v>956</v>
      </c>
    </row>
    <row r="73" spans="1:16" x14ac:dyDescent="0.15">
      <c r="A73" s="163" t="s">
        <v>71</v>
      </c>
      <c r="B73" s="164">
        <f>基金残高に係る経年分析!F56</f>
        <v>7</v>
      </c>
      <c r="C73" s="164">
        <f>基金残高に係る経年分析!G56</f>
        <v>7</v>
      </c>
      <c r="D73" s="164">
        <f>基金残高に係る経年分析!H56</f>
        <v>7</v>
      </c>
    </row>
    <row r="74" spans="1:16" x14ac:dyDescent="0.15">
      <c r="A74" s="163" t="s">
        <v>72</v>
      </c>
      <c r="B74" s="164">
        <f>基金残高に係る経年分析!F57</f>
        <v>162</v>
      </c>
      <c r="C74" s="164">
        <f>基金残高に係る経年分析!G57</f>
        <v>156</v>
      </c>
      <c r="D74" s="164">
        <f>基金残高に係る経年分析!H57</f>
        <v>162</v>
      </c>
    </row>
  </sheetData>
  <sheetProtection algorithmName="SHA-512" hashValue="6IfGcVagTcTK2ABkpMWsMoa7X4GsF7LPjK3PBoPaODF0ec9/wXgyArt96dJDnzKpUAc+m68KlHsyuyp+J4ZCSw==" saltValue="agCZvjxem/6xjh9P3ANRUw=="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武差 稔</cp:lastModifiedBy>
  <cp:lastPrinted>2019-03-18T06:45:57Z</cp:lastPrinted>
  <dcterms:created xsi:type="dcterms:W3CDTF">2019-02-14T01:16:04Z</dcterms:created>
  <dcterms:modified xsi:type="dcterms:W3CDTF">2019-03-19T05:49:45Z</dcterms:modified>
  <cp:category/>
</cp:coreProperties>
</file>