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4\R05.01.23締切　R03経営比較分析表\記入用\"/>
    </mc:Choice>
  </mc:AlternateContent>
  <workbookProtection workbookAlgorithmName="SHA-512" workbookHashValue="BLnDAIBJZL0avMyy3oHr9593GU7Gp2IVpGo65k6Z7AnrJHoT20tj7T8/UOgP51dOWZtDytcz40f05ksztDx5Pw==" workbookSaltValue="gSpRq+sZmX4Po3ZKjmzX5w==" workbookSpinCount="100000" lockStructure="1"/>
  <bookViews>
    <workbookView xWindow="0" yWindow="0" windowWidth="23115" windowHeight="95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<sst xmlns="http://schemas.openxmlformats.org/spreadsheetml/2006/main" count="228" uniqueCount="115">
  <si>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</si>
  <si>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</si>
  <si>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</si>
  <si>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</si>
  <si>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</si>
  <si>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</si>
  <si>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</si>
  <si>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</si>
  <si>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</si>
  <si>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</si>
  <si>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</si>
  <si>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</si>
  <si>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</si>
  <si>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</si>
  <si>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</si>
  <si>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</si>
  <si>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</si>
  <si>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</si>
  <si>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</si>
  <si>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</si>
  <si>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</si>
  <si>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</si>
  <si>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</si>
  <si>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</si>
  <si>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</si>
  <si>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</si>
  <si>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</si>
  <si>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</si>
  <si>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</si>
  <si>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</si>
  <si>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</si>
  <si>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</si>
  <si>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</si>
  <si>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</si>
  <si>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</si>
  <si>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</si>
  <si>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</si>
  <si>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</si>
  <si>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</si>
  <si>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</si>
  <si>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</si>
  <si>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</si>
  <si>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</si>
  <si>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</si>
  <si>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</si>
  <si>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</si>
  <si>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</si>
  <si>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</si>
  <si>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</si>
  <si>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</si>
  <si>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</si>
  <si>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</si>
  <si>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</si>
  <si>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</si>
  <si>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</si>
  <si>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</si>
  <si>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</si>
  <si>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</si>
  <si>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</si>
  <si>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</si>
  <si>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</si>
  <si>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</si>
  <si>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</si>
  <si>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</si>
  <si>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</si>
  <si>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</si>
  <si>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</si>
  <si>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</si>
  <si>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</si>
  <si>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</si>
  <si>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</si>
  <si>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</si>
  <si>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</si>
  <si>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</si>
  <si>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</si>
  <si>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</si>
  <si>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</si>
  <si>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</si>
  <si>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</si>
  <si>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</si>
  <si>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</si>
  <si>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</si>
  <si>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</si>
  <si>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</si>
  <si>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</si>
  <si>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</si>
  <si>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</si>
  <si>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</si>
  <si>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</si>
  <si>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</si>
  <si>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</si>
  <si>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</si>
  <si>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</si>
  <si>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</si>
  <si>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</si>
  <si>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</si>
  <si>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</si>
  <si>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</si>
  <si>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</si>
  <si>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</si>
  <si>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</si>
  <si>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</si>
  <si>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</si>
  <si>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</si>
  <si>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</si>
  <si>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</si>
  <si>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</si>
  <si>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</si>
  <si>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</si>
  <si>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</si>
  <si>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</si>
  <si>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</si>
  <si>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管路の更新は順次行っているが管路更新率が低いことからもわかるように、老朽管の増加に追い付いていない。管路経年化率は前年度に比べ9.99ポイント増となっている。
　アセットマネジメントを活用して投資計画を見直し、重要度や老朽度によって優先順位をつけて更新を行っていくとともに、財源配分についても見直しが必要と考えている。</t>
    <rPh sb="58" eb="61">
      <t>ゼンネンド</t>
    </rPh>
    <rPh sb="62" eb="63">
      <t>クラ</t>
    </rPh>
    <rPh sb="72" eb="73">
      <t>ゾウ</t>
    </rPh>
    <phoneticPr fontId="4"/>
  </si>
  <si>
    <t>　現時点では黒字で推移しており経営は安定しているが、老朽管の更新等が追い付いていないことから、今後は、管路の更新を推進していく必要がある。
　人口減少や施設の更新を進めていく中でも安定した経営を続けていくため、将来負担の軽減も考慮した適切な投資計画を立て実施していくとともに、持続可能な経営に必要な範囲で料金改定も検討していく。</t>
    <rPh sb="71" eb="73">
      <t>ジンコウ</t>
    </rPh>
    <rPh sb="73" eb="75">
      <t>ゲンショウ</t>
    </rPh>
    <rPh sb="76" eb="78">
      <t>シセツ</t>
    </rPh>
    <rPh sb="90" eb="92">
      <t>アンテイ</t>
    </rPh>
    <rPh sb="94" eb="96">
      <t>ケイエイ</t>
    </rPh>
    <rPh sb="97" eb="98">
      <t>ツヅ</t>
    </rPh>
    <rPh sb="138" eb="140">
      <t>ジゾク</t>
    </rPh>
    <rPh sb="140" eb="142">
      <t>カノウ</t>
    </rPh>
    <rPh sb="143" eb="145">
      <t>ケイエイ</t>
    </rPh>
    <rPh sb="146" eb="148">
      <t>ヒツヨウ</t>
    </rPh>
    <rPh sb="149" eb="151">
      <t>ハンイ</t>
    </rPh>
    <rPh sb="152" eb="154">
      <t>リョウキン</t>
    </rPh>
    <rPh sb="154" eb="156">
      <t>カイテイ</t>
    </rPh>
    <rPh sb="157" eb="159">
      <t>ケントウ</t>
    </rPh>
    <phoneticPr fontId="4"/>
  </si>
  <si>
    <t>　津軽広域水道企業団の基本水量改定に伴う受水費減や修繕費の減などにより経常費用が減少し、経常収支比率は向上して給水原価は減少している。また料金回収率も前年度より向上した。
　累積欠損金がなく、流動比率や企業債残高対給水収益比率が類似団体及び全国平均より低い水準で推移しており、有収率は類似団体平均より高い水準であることから、現在の経営は健全であるといえる。
　しかし、給水人口は年々減少しており、今後、料金収入の減少が懸念されることから、この状態を維持するため、費用の削減や老朽化対策等に充てる財源確保に努める必要がある。</t>
    <rPh sb="1" eb="3">
      <t>ツガル</t>
    </rPh>
    <rPh sb="3" eb="5">
      <t>コウイキ</t>
    </rPh>
    <rPh sb="5" eb="7">
      <t>スイドウ</t>
    </rPh>
    <rPh sb="7" eb="9">
      <t>キギョウ</t>
    </rPh>
    <rPh sb="9" eb="10">
      <t>ダン</t>
    </rPh>
    <rPh sb="11" eb="13">
      <t>キホン</t>
    </rPh>
    <rPh sb="13" eb="15">
      <t>スイリョウ</t>
    </rPh>
    <rPh sb="15" eb="17">
      <t>カイテイ</t>
    </rPh>
    <rPh sb="18" eb="19">
      <t>トモナ</t>
    </rPh>
    <rPh sb="20" eb="22">
      <t>ジュスイ</t>
    </rPh>
    <rPh sb="22" eb="23">
      <t>ヒ</t>
    </rPh>
    <rPh sb="23" eb="24">
      <t>ゲン</t>
    </rPh>
    <rPh sb="25" eb="27">
      <t>シュウゼン</t>
    </rPh>
    <rPh sb="27" eb="28">
      <t>ヒ</t>
    </rPh>
    <rPh sb="29" eb="30">
      <t>ゲン</t>
    </rPh>
    <rPh sb="35" eb="37">
      <t>ケイジョウ</t>
    </rPh>
    <rPh sb="37" eb="39">
      <t>ヒヨウ</t>
    </rPh>
    <rPh sb="40" eb="42">
      <t>ゲンショウ</t>
    </rPh>
    <rPh sb="44" eb="46">
      <t>ケイジョウ</t>
    </rPh>
    <rPh sb="46" eb="48">
      <t>シュウシ</t>
    </rPh>
    <rPh sb="48" eb="50">
      <t>ヒリツ</t>
    </rPh>
    <rPh sb="51" eb="53">
      <t>コウジョウ</t>
    </rPh>
    <rPh sb="55" eb="57">
      <t>キュウスイ</t>
    </rPh>
    <rPh sb="57" eb="59">
      <t>ゲンカ</t>
    </rPh>
    <rPh sb="60" eb="62">
      <t>ゲンショウ</t>
    </rPh>
    <rPh sb="69" eb="71">
      <t>リョウキン</t>
    </rPh>
    <rPh sb="71" eb="73">
      <t>カイシュウ</t>
    </rPh>
    <rPh sb="73" eb="74">
      <t>リツ</t>
    </rPh>
    <rPh sb="75" eb="78">
      <t>ゼンネンド</t>
    </rPh>
    <rPh sb="80" eb="82">
      <t>コウジョウ</t>
    </rPh>
    <rPh sb="96" eb="98">
      <t>リュウドウ</t>
    </rPh>
    <rPh sb="98" eb="100">
      <t>ヒリツ</t>
    </rPh>
    <rPh sb="146" eb="14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</si>
</sst>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0.19</c:v>
                </c:pt>
                <c:pt idx="2">
                  <c:v>0.3</c:v>
                </c:pt>
                <c:pt idx="3">
                  <c:v>0.22</c:v>
                </c:pt>
                <c:pt idx="4">
                  <c:v>0.24</c:v>
                </c:pt>
              </c:numCache>
            </c:numRef>
          </c:val>
          <c:extLst>
            <c:ext xmlns:c16="http://schemas.microsoft.com/office/drawing/2014/chart" uri="{C3380CC4-5D6E-409C-BE32-E72D297353CC}">
              <c16:uniqueId val="{00000000-922A-40A6-83EF-83C39F1EE2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22A-40A6-83EF-83C39F1EE2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38.28</c:v>
                </c:pt>
                <c:pt idx="1">
                  <c:v>36.67</c:v>
                </c:pt>
                <c:pt idx="2">
                  <c:v>46.87</c:v>
                </c:pt>
                <c:pt idx="3">
                  <c:v>46.7</c:v>
                </c:pt>
                <c:pt idx="4">
                  <c:v>47.66</c:v>
                </c:pt>
              </c:numCache>
            </c:numRef>
          </c:val>
          <c:extLst>
            <c:ext xmlns:c16="http://schemas.microsoft.com/office/drawing/2014/chart" uri="{C3380CC4-5D6E-409C-BE32-E72D297353CC}">
              <c16:uniqueId val="{00000000-88D4-41BF-893C-6F6EC750AF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8D4-41BF-893C-6F6EC750AF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84.79</c:v>
                </c:pt>
                <c:pt idx="1">
                  <c:v>88.47</c:v>
                </c:pt>
                <c:pt idx="2">
                  <c:v>91.61</c:v>
                </c:pt>
                <c:pt idx="3">
                  <c:v>88.45</c:v>
                </c:pt>
                <c:pt idx="4">
                  <c:v>87.16</c:v>
                </c:pt>
              </c:numCache>
            </c:numRef>
          </c:val>
          <c:extLst>
            <c:ext xmlns:c16="http://schemas.microsoft.com/office/drawing/2014/chart" uri="{C3380CC4-5D6E-409C-BE32-E72D297353CC}">
              <c16:uniqueId val="{00000000-A5FB-447A-87DA-19BED51DBB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5FB-447A-87DA-19BED51DBB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112.52</c:v>
                </c:pt>
                <c:pt idx="1">
                  <c:v>117.6</c:v>
                </c:pt>
                <c:pt idx="2">
                  <c:v>117.63</c:v>
                </c:pt>
                <c:pt idx="3">
                  <c:v>109.99</c:v>
                </c:pt>
                <c:pt idx="4">
                  <c:v>116.06</c:v>
                </c:pt>
              </c:numCache>
            </c:numRef>
          </c:val>
          <c:extLst>
            <c:ext xmlns:c16="http://schemas.microsoft.com/office/drawing/2014/chart" uri="{C3380CC4-5D6E-409C-BE32-E72D297353CC}">
              <c16:uniqueId val="{00000000-2516-4552-A7A4-F8C0BEDED8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516-4552-A7A4-F8C0BEDED8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50.42</c:v>
                </c:pt>
                <c:pt idx="1">
                  <c:v>51.24</c:v>
                </c:pt>
                <c:pt idx="2">
                  <c:v>52.01</c:v>
                </c:pt>
                <c:pt idx="3">
                  <c:v>50.87</c:v>
                </c:pt>
                <c:pt idx="4">
                  <c:v>52.23</c:v>
                </c:pt>
              </c:numCache>
            </c:numRef>
          </c:val>
          <c:extLst>
            <c:ext xmlns:c16="http://schemas.microsoft.com/office/drawing/2014/chart" uri="{C3380CC4-5D6E-409C-BE32-E72D297353CC}">
              <c16:uniqueId val="{00000000-BAEE-424F-8D19-10FFC3F77E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BAEE-424F-8D19-10FFC3F77E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9.51</c:v>
                </c:pt>
                <c:pt idx="1">
                  <c:v>9.26</c:v>
                </c:pt>
                <c:pt idx="2">
                  <c:v>8.98</c:v>
                </c:pt>
                <c:pt idx="3">
                  <c:v>7.86</c:v>
                </c:pt>
                <c:pt idx="4">
                  <c:v>17.850000000000001</c:v>
                </c:pt>
              </c:numCache>
            </c:numRef>
          </c:val>
          <c:extLst>
            <c:ext xmlns:c16="http://schemas.microsoft.com/office/drawing/2014/chart" uri="{C3380CC4-5D6E-409C-BE32-E72D297353CC}">
              <c16:uniqueId val="{00000000-7414-447A-8A40-CB991D813D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414-447A-8A40-CB991D813D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00-40A7-B2AB-5DC0DF9601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A00-40A7-B2AB-5DC0DF9601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334.54</c:v>
                </c:pt>
                <c:pt idx="1">
                  <c:v>355.68</c:v>
                </c:pt>
                <c:pt idx="2">
                  <c:v>394</c:v>
                </c:pt>
                <c:pt idx="3">
                  <c:v>351.08</c:v>
                </c:pt>
                <c:pt idx="4">
                  <c:v>417.82</c:v>
                </c:pt>
              </c:numCache>
            </c:numRef>
          </c:val>
          <c:extLst>
            <c:ext xmlns:c16="http://schemas.microsoft.com/office/drawing/2014/chart" uri="{C3380CC4-5D6E-409C-BE32-E72D297353CC}">
              <c16:uniqueId val="{00000000-7734-441C-B549-A4C70E56C4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734-441C-B549-A4C70E56C4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245.18</c:v>
                </c:pt>
                <c:pt idx="1">
                  <c:v>233.18</c:v>
                </c:pt>
                <c:pt idx="2">
                  <c:v>229.89</c:v>
                </c:pt>
                <c:pt idx="3">
                  <c:v>232.43</c:v>
                </c:pt>
                <c:pt idx="4">
                  <c:v>248.33</c:v>
                </c:pt>
              </c:numCache>
            </c:numRef>
          </c:val>
          <c:extLst>
            <c:ext xmlns:c16="http://schemas.microsoft.com/office/drawing/2014/chart" uri="{C3380CC4-5D6E-409C-BE32-E72D297353CC}">
              <c16:uniqueId val="{00000000-408E-4707-923D-0E17B7ABF8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08E-4707-923D-0E17B7ABF8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109.73</c:v>
                </c:pt>
                <c:pt idx="1">
                  <c:v>114.26</c:v>
                </c:pt>
                <c:pt idx="2">
                  <c:v>114.36</c:v>
                </c:pt>
                <c:pt idx="3">
                  <c:v>106.32</c:v>
                </c:pt>
                <c:pt idx="4">
                  <c:v>112.72</c:v>
                </c:pt>
              </c:numCache>
            </c:numRef>
          </c:val>
          <c:extLst>
            <c:ext xmlns:c16="http://schemas.microsoft.com/office/drawing/2014/chart" uri="{C3380CC4-5D6E-409C-BE32-E72D297353CC}">
              <c16:uniqueId val="{00000000-F905-4751-96D9-0290745C66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905-4751-96D9-0290745C66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292.31</c:v>
                </c:pt>
                <c:pt idx="1">
                  <c:v>281.99</c:v>
                </c:pt>
                <c:pt idx="2">
                  <c:v>281.63</c:v>
                </c:pt>
                <c:pt idx="3">
                  <c:v>294.38</c:v>
                </c:pt>
                <c:pt idx="4">
                  <c:v>254.26</c:v>
                </c:pt>
              </c:numCache>
            </c:numRef>
          </c:val>
          <c:extLst>
            <c:ext xmlns:c16="http://schemas.microsoft.com/office/drawing/2014/chart" uri="{C3380CC4-5D6E-409C-BE32-E72D297353CC}">
              <c16:uniqueId val="{00000000-37AB-46F8-A8DF-AA36B3233F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7AB-46F8-A8DF-AA36B3233F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J28" zoomScale="80" zoomScaleNormal="60" zoomScaleSheetLayoutView="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黒石市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31975</v>
      </c>
      <c r="AM8" s="66"/>
      <c r="AN8" s="66"/>
      <c r="AO8" s="66"/>
      <c r="AP8" s="66"/>
      <c r="AQ8" s="66"/>
      <c r="AR8" s="66"/>
      <c r="AS8" s="66"/>
      <c r="AT8" s="37">
        <f>データ!$S$6</f>
        <v>217.05</v>
      </c>
      <c r="AU8" s="38"/>
      <c r="AV8" s="38"/>
      <c r="AW8" s="38"/>
      <c r="AX8" s="38"/>
      <c r="AY8" s="38"/>
      <c r="AZ8" s="38"/>
      <c r="BA8" s="38"/>
      <c r="BB8" s="55">
        <f>データ!$T$6</f>
        <v>147.32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65.75</v>
      </c>
      <c r="J10" s="38"/>
      <c r="K10" s="38"/>
      <c r="L10" s="38"/>
      <c r="M10" s="38"/>
      <c r="N10" s="38"/>
      <c r="O10" s="65"/>
      <c r="P10" s="55">
        <f>データ!$P$6</f>
        <v>89.39</v>
      </c>
      <c r="Q10" s="55"/>
      <c r="R10" s="55"/>
      <c r="S10" s="55"/>
      <c r="T10" s="55"/>
      <c r="U10" s="55"/>
      <c r="V10" s="55"/>
      <c r="W10" s="66">
        <f>データ!$Q$6</f>
        <v>4708</v>
      </c>
      <c r="X10" s="66"/>
      <c r="Y10" s="66"/>
      <c r="Z10" s="66"/>
      <c r="AA10" s="66"/>
      <c r="AB10" s="66"/>
      <c r="AC10" s="66"/>
      <c r="AD10" s="2"/>
      <c r="AE10" s="2"/>
      <c r="AF10" s="2"/>
      <c r="AG10" s="2"/>
      <c r="AH10" s="2"/>
      <c r="AI10" s="2"/>
      <c r="AJ10" s="2"/>
      <c r="AK10" s="2"/>
      <c r="AL10" s="66">
        <f>データ!$U$6</f>
        <v>28449</v>
      </c>
      <c r="AM10" s="66"/>
      <c r="AN10" s="66"/>
      <c r="AO10" s="66"/>
      <c r="AP10" s="66"/>
      <c r="AQ10" s="66"/>
      <c r="AR10" s="66"/>
      <c r="AS10" s="66"/>
      <c r="AT10" s="37">
        <f>データ!$V$6</f>
        <v>37.68</v>
      </c>
      <c r="AU10" s="38"/>
      <c r="AV10" s="38"/>
      <c r="AW10" s="38"/>
      <c r="AX10" s="38"/>
      <c r="AY10" s="38"/>
      <c r="AZ10" s="38"/>
      <c r="BA10" s="38"/>
      <c r="BB10" s="55">
        <f>データ!$W$6</f>
        <v>755.02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SZY/IPrN8xHtnSpQij/wVZlLqXeBfLnhERxuSIpCTl9s+Mww1SZ7zdh4r2N3XKkPXuqzr5mxw2M69jqLh41QA==" saltValue="oDmvfjuiR5qAV2fJhnyE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22047</v>
      </c>
      <c r="D6" s="20">
        <f t="shared" si="3"/>
        <v>46</v>
      </c>
      <c r="E6" s="20">
        <f t="shared" si="3"/>
        <v>1</v>
      </c>
      <c r="F6" s="20">
        <f t="shared" si="3"/>
        <v>0</v>
      </c>
      <c r="G6" s="20">
        <f t="shared" si="3"/>
        <v>1</v>
      </c>
      <c r="H6" s="20" t="str">
        <f t="shared" si="3"/>
        <v>青森県　黒石市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65.75</v>
      </c>
      <c r="P6" s="21">
        <f t="shared" si="3"/>
        <v>89.39</v>
      </c>
      <c r="Q6" s="21">
        <f t="shared" si="3"/>
        <v>4708</v>
      </c>
      <c r="R6" s="21">
        <f t="shared" si="3"/>
        <v>31975</v>
      </c>
      <c r="S6" s="21">
        <f t="shared" si="3"/>
        <v>217.05</v>
      </c>
      <c r="T6" s="21">
        <f t="shared" si="3"/>
        <v>147.32</v>
      </c>
      <c r="U6" s="21">
        <f t="shared" si="3"/>
        <v>28449</v>
      </c>
      <c r="V6" s="21">
        <f t="shared" si="3"/>
        <v>37.68</v>
      </c>
      <c r="W6" s="21">
        <f t="shared" si="3"/>
        <v>755.02</v>
      </c>
      <c r="X6" s="22">
        <f>IF(X7="",NA(),X7)</f>
        <v>112.52</v>
      </c>
      <c r="Y6" s="22">
        <f t="shared" ref="Y6:AG6" si="4">IF(Y7="",NA(),Y7)</f>
        <v>117.6</v>
      </c>
      <c r="Z6" s="22">
        <f t="shared" si="4"/>
        <v>117.63</v>
      </c>
      <c r="AA6" s="22">
        <f t="shared" si="4"/>
        <v>109.99</v>
      </c>
      <c r="AB6" s="22">
        <f t="shared" si="4"/>
        <v>116.06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334.54</v>
      </c>
      <c r="AU6" s="22">
        <f t="shared" ref="AU6:BC6" si="6">IF(AU7="",NA(),AU7)</f>
        <v>355.68</v>
      </c>
      <c r="AV6" s="22">
        <f t="shared" si="6"/>
        <v>394</v>
      </c>
      <c r="AW6" s="22">
        <f t="shared" si="6"/>
        <v>351.08</v>
      </c>
      <c r="AX6" s="22">
        <f t="shared" si="6"/>
        <v>417.82</v>
      </c>
      <c r="AY6" s="22">
        <f t="shared" si="6"/>
        <v>359.47</v>
      </c>
      <c r="AZ6" s="22">
        <f t="shared" si="6"/>
        <v>369.69</v>
      </c>
      <c r="BA6" s="22">
        <f t="shared" si="6"/>
        <v>379.08</v>
      </c>
      <c r="BB6" s="22">
        <f t="shared" si="6"/>
        <v>367.55</v>
      </c>
      <c r="BC6" s="22">
        <f t="shared" si="6"/>
        <v>378.56</v>
      </c>
      <c r="BD6" s="21" t="str">
        <f>IF(BD7="","",IF(BD7="-","【-】","【"&amp;SUBSTITUTE(TEXT(BD7,"#,##0.00"),"-","△")&amp;"】"))</f>
        <v>【261.51】</v>
      </c>
      <c r="BE6" s="22">
        <f>IF(BE7="",NA(),BE7)</f>
        <v>245.18</v>
      </c>
      <c r="BF6" s="22">
        <f t="shared" ref="BF6:BN6" si="7">IF(BF7="",NA(),BF7)</f>
        <v>233.18</v>
      </c>
      <c r="BG6" s="22">
        <f t="shared" si="7"/>
        <v>229.89</v>
      </c>
      <c r="BH6" s="22">
        <f t="shared" si="7"/>
        <v>232.43</v>
      </c>
      <c r="BI6" s="22">
        <f t="shared" si="7"/>
        <v>248.33</v>
      </c>
      <c r="BJ6" s="22">
        <f t="shared" si="7"/>
        <v>401.79</v>
      </c>
      <c r="BK6" s="22">
        <f t="shared" si="7"/>
        <v>402.99</v>
      </c>
      <c r="BL6" s="22">
        <f t="shared" si="7"/>
        <v>398.98</v>
      </c>
      <c r="BM6" s="22">
        <f t="shared" si="7"/>
        <v>418.68</v>
      </c>
      <c r="BN6" s="22">
        <f t="shared" si="7"/>
        <v>395.68</v>
      </c>
      <c r="BO6" s="21" t="str">
        <f>IF(BO7="","",IF(BO7="-","【-】","【"&amp;SUBSTITUTE(TEXT(BO7,"#,##0.00"),"-","△")&amp;"】"))</f>
        <v>【265.16】</v>
      </c>
      <c r="BP6" s="22">
        <f>IF(BP7="",NA(),BP7)</f>
        <v>109.73</v>
      </c>
      <c r="BQ6" s="22">
        <f t="shared" ref="BQ6:BY6" si="8">IF(BQ7="",NA(),BQ7)</f>
        <v>114.26</v>
      </c>
      <c r="BR6" s="22">
        <f t="shared" si="8"/>
        <v>114.36</v>
      </c>
      <c r="BS6" s="22">
        <f t="shared" si="8"/>
        <v>106.32</v>
      </c>
      <c r="BT6" s="22">
        <f t="shared" si="8"/>
        <v>112.72</v>
      </c>
      <c r="BU6" s="22">
        <f t="shared" si="8"/>
        <v>100.12</v>
      </c>
      <c r="BV6" s="22">
        <f t="shared" si="8"/>
        <v>98.66</v>
      </c>
      <c r="BW6" s="22">
        <f t="shared" si="8"/>
        <v>98.64</v>
      </c>
      <c r="BX6" s="22">
        <f t="shared" si="8"/>
        <v>94.78</v>
      </c>
      <c r="BY6" s="22">
        <f t="shared" si="8"/>
        <v>97.59</v>
      </c>
      <c r="BZ6" s="21" t="str">
        <f>IF(BZ7="","",IF(BZ7="-","【-】","【"&amp;SUBSTITUTE(TEXT(BZ7,"#,##0.00"),"-","△")&amp;"】"))</f>
        <v>【102.35】</v>
      </c>
      <c r="CA6" s="22">
        <f>IF(CA7="",NA(),CA7)</f>
        <v>292.31</v>
      </c>
      <c r="CB6" s="22">
        <f t="shared" ref="CB6:CJ6" si="9">IF(CB7="",NA(),CB7)</f>
        <v>281.99</v>
      </c>
      <c r="CC6" s="22">
        <f t="shared" si="9"/>
        <v>281.63</v>
      </c>
      <c r="CD6" s="22">
        <f t="shared" si="9"/>
        <v>294.38</v>
      </c>
      <c r="CE6" s="22">
        <f t="shared" si="9"/>
        <v>254.26</v>
      </c>
      <c r="CF6" s="22">
        <f t="shared" si="9"/>
        <v>174.97</v>
      </c>
      <c r="CG6" s="22">
        <f t="shared" si="9"/>
        <v>178.59</v>
      </c>
      <c r="CH6" s="22">
        <f t="shared" si="9"/>
        <v>178.92</v>
      </c>
      <c r="CI6" s="22">
        <f t="shared" si="9"/>
        <v>181.3</v>
      </c>
      <c r="CJ6" s="22">
        <f t="shared" si="9"/>
        <v>181.71</v>
      </c>
      <c r="CK6" s="21" t="str">
        <f>IF(CK7="","",IF(CK7="-","【-】","【"&amp;SUBSTITUTE(TEXT(CK7,"#,##0.00"),"-","△")&amp;"】"))</f>
        <v>【167.74】</v>
      </c>
      <c r="CL6" s="22">
        <f>IF(CL7="",NA(),CL7)</f>
        <v>38.28</v>
      </c>
      <c r="CM6" s="22">
        <f t="shared" ref="CM6:CU6" si="10">IF(CM7="",NA(),CM7)</f>
        <v>36.67</v>
      </c>
      <c r="CN6" s="22">
        <f t="shared" si="10"/>
        <v>46.87</v>
      </c>
      <c r="CO6" s="22">
        <f t="shared" si="10"/>
        <v>46.7</v>
      </c>
      <c r="CP6" s="22">
        <f t="shared" si="10"/>
        <v>47.66</v>
      </c>
      <c r="CQ6" s="22">
        <f t="shared" si="10"/>
        <v>55.63</v>
      </c>
      <c r="CR6" s="22">
        <f t="shared" si="10"/>
        <v>55.03</v>
      </c>
      <c r="CS6" s="22">
        <f t="shared" si="10"/>
        <v>55.14</v>
      </c>
      <c r="CT6" s="22">
        <f t="shared" si="10"/>
        <v>55.89</v>
      </c>
      <c r="CU6" s="22">
        <f t="shared" si="10"/>
        <v>55.72</v>
      </c>
      <c r="CV6" s="21" t="str">
        <f>IF(CV7="","",IF(CV7="-","【-】","【"&amp;SUBSTITUTE(TEXT(CV7,"#,##0.00"),"-","△")&amp;"】"))</f>
        <v>【60.29】</v>
      </c>
      <c r="CW6" s="22">
        <f>IF(CW7="",NA(),CW7)</f>
        <v>84.79</v>
      </c>
      <c r="CX6" s="22">
        <f t="shared" ref="CX6:DF6" si="11">IF(CX7="",NA(),CX7)</f>
        <v>88.47</v>
      </c>
      <c r="CY6" s="22">
        <f t="shared" si="11"/>
        <v>91.61</v>
      </c>
      <c r="CZ6" s="22">
        <f t="shared" si="11"/>
        <v>88.45</v>
      </c>
      <c r="DA6" s="22">
        <f t="shared" si="11"/>
        <v>87.16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50.42</v>
      </c>
      <c r="DI6" s="22">
        <f t="shared" ref="DI6:DQ6" si="12">IF(DI7="",NA(),DI7)</f>
        <v>51.24</v>
      </c>
      <c r="DJ6" s="22">
        <f t="shared" si="12"/>
        <v>52.01</v>
      </c>
      <c r="DK6" s="22">
        <f t="shared" si="12"/>
        <v>50.87</v>
      </c>
      <c r="DL6" s="22">
        <f t="shared" si="12"/>
        <v>52.23</v>
      </c>
      <c r="DM6" s="22">
        <f t="shared" si="12"/>
        <v>48.05</v>
      </c>
      <c r="DN6" s="22">
        <f t="shared" si="12"/>
        <v>48.87</v>
      </c>
      <c r="DO6" s="22">
        <f t="shared" si="12"/>
        <v>49.92</v>
      </c>
      <c r="DP6" s="22">
        <f t="shared" si="12"/>
        <v>50.63</v>
      </c>
      <c r="DQ6" s="22">
        <f t="shared" si="12"/>
        <v>51.29</v>
      </c>
      <c r="DR6" s="21" t="str">
        <f>IF(DR7="","",IF(DR7="-","【-】","【"&amp;SUBSTITUTE(TEXT(DR7,"#,##0.00"),"-","△")&amp;"】"))</f>
        <v>【50.88】</v>
      </c>
      <c r="DS6" s="22">
        <f>IF(DS7="",NA(),DS7)</f>
        <v>9.51</v>
      </c>
      <c r="DT6" s="22">
        <f t="shared" ref="DT6:EB6" si="13">IF(DT7="",NA(),DT7)</f>
        <v>9.26</v>
      </c>
      <c r="DU6" s="22">
        <f t="shared" si="13"/>
        <v>8.98</v>
      </c>
      <c r="DV6" s="22">
        <f t="shared" si="13"/>
        <v>7.86</v>
      </c>
      <c r="DW6" s="22">
        <f t="shared" si="13"/>
        <v>17.850000000000001</v>
      </c>
      <c r="DX6" s="22">
        <f t="shared" si="13"/>
        <v>13.39</v>
      </c>
      <c r="DY6" s="22">
        <f t="shared" si="13"/>
        <v>14.85</v>
      </c>
      <c r="DZ6" s="22">
        <f t="shared" si="13"/>
        <v>16.88</v>
      </c>
      <c r="EA6" s="22">
        <f t="shared" si="13"/>
        <v>18.28</v>
      </c>
      <c r="EB6" s="22">
        <f t="shared" si="13"/>
        <v>19.61</v>
      </c>
      <c r="EC6" s="21" t="str">
        <f>IF(EC7="","",IF(EC7="-","【-】","【"&amp;SUBSTITUTE(TEXT(EC7,"#,##0.00"),"-","△")&amp;"】"))</f>
        <v>【22.30】</v>
      </c>
      <c r="ED6" s="22">
        <f>IF(ED7="",NA(),ED7)</f>
        <v>0.37</v>
      </c>
      <c r="EE6" s="22">
        <f t="shared" ref="EE6:EM6" si="14">IF(EE7="",NA(),EE7)</f>
        <v>0.19</v>
      </c>
      <c r="EF6" s="22">
        <f t="shared" si="14"/>
        <v>0.3</v>
      </c>
      <c r="EG6" s="22">
        <f t="shared" si="14"/>
        <v>0.22</v>
      </c>
      <c r="EH6" s="22">
        <f t="shared" si="14"/>
        <v>0.24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22047</v>
      </c>
      <c r="D7" s="24">
        <v>46</v>
      </c>
      <c r="E7" s="24">
        <v>1</v>
      </c>
      <c r="F7" s="24">
        <v>0</v>
      </c>
      <c r="G7" s="24">
        <v>1</v>
      </c>
      <c r="H7" s="24" t="s">
        <v>93</v>
      </c>
      <c r="I7" s="24" t="s">
        <v>94</v>
      </c>
      <c r="J7" s="24" t="s">
        <v>95</v>
      </c>
      <c r="K7" s="24" t="s">
        <v>96</v>
      </c>
      <c r="L7" s="24" t="s">
        <v>97</v>
      </c>
      <c r="M7" s="24" t="s">
        <v>98</v>
      </c>
      <c r="N7" s="25" t="s">
        <v>99</v>
      </c>
      <c r="O7" s="25">
        <v>65.75</v>
      </c>
      <c r="P7" s="25">
        <v>89.39</v>
      </c>
      <c r="Q7" s="25">
        <v>4708</v>
      </c>
      <c r="R7" s="25">
        <v>31975</v>
      </c>
      <c r="S7" s="25">
        <v>217.05</v>
      </c>
      <c r="T7" s="25">
        <v>147.32</v>
      </c>
      <c r="U7" s="25">
        <v>28449</v>
      </c>
      <c r="V7" s="25">
        <v>37.68</v>
      </c>
      <c r="W7" s="25">
        <v>755.02</v>
      </c>
      <c r="X7" s="25">
        <v>112.52</v>
      </c>
      <c r="Y7" s="25">
        <v>117.6</v>
      </c>
      <c r="Z7" s="25">
        <v>117.63</v>
      </c>
      <c r="AA7" s="25">
        <v>109.99</v>
      </c>
      <c r="AB7" s="25">
        <v>116.06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334.54</v>
      </c>
      <c r="AU7" s="25">
        <v>355.68</v>
      </c>
      <c r="AV7" s="25">
        <v>394</v>
      </c>
      <c r="AW7" s="25">
        <v>351.08</v>
      </c>
      <c r="AX7" s="25">
        <v>417.82</v>
      </c>
      <c r="AY7" s="25">
        <v>359.47</v>
      </c>
      <c r="AZ7" s="25">
        <v>369.69</v>
      </c>
      <c r="BA7" s="25">
        <v>379.08</v>
      </c>
      <c r="BB7" s="25">
        <v>367.55</v>
      </c>
      <c r="BC7" s="25">
        <v>378.56</v>
      </c>
      <c r="BD7" s="25">
        <v>261.51</v>
      </c>
      <c r="BE7" s="25">
        <v>245.18</v>
      </c>
      <c r="BF7" s="25">
        <v>233.18</v>
      </c>
      <c r="BG7" s="25">
        <v>229.89</v>
      </c>
      <c r="BH7" s="25">
        <v>232.43</v>
      </c>
      <c r="BI7" s="25">
        <v>248.33</v>
      </c>
      <c r="BJ7" s="25">
        <v>401.79</v>
      </c>
      <c r="BK7" s="25">
        <v>402.99</v>
      </c>
      <c r="BL7" s="25">
        <v>398.98</v>
      </c>
      <c r="BM7" s="25">
        <v>418.68</v>
      </c>
      <c r="BN7" s="25">
        <v>395.68</v>
      </c>
      <c r="BO7" s="25">
        <v>265.16000000000003</v>
      </c>
      <c r="BP7" s="25">
        <v>109.73</v>
      </c>
      <c r="BQ7" s="25">
        <v>114.26</v>
      </c>
      <c r="BR7" s="25">
        <v>114.36</v>
      </c>
      <c r="BS7" s="25">
        <v>106.32</v>
      </c>
      <c r="BT7" s="25">
        <v>112.72</v>
      </c>
      <c r="BU7" s="25">
        <v>100.12</v>
      </c>
      <c r="BV7" s="25">
        <v>98.66</v>
      </c>
      <c r="BW7" s="25">
        <v>98.64</v>
      </c>
      <c r="BX7" s="25">
        <v>94.78</v>
      </c>
      <c r="BY7" s="25">
        <v>97.59</v>
      </c>
      <c r="BZ7" s="25">
        <v>102.35</v>
      </c>
      <c r="CA7" s="25">
        <v>292.31</v>
      </c>
      <c r="CB7" s="25">
        <v>281.99</v>
      </c>
      <c r="CC7" s="25">
        <v>281.63</v>
      </c>
      <c r="CD7" s="25">
        <v>294.38</v>
      </c>
      <c r="CE7" s="25">
        <v>254.26</v>
      </c>
      <c r="CF7" s="25">
        <v>174.97</v>
      </c>
      <c r="CG7" s="25">
        <v>178.59</v>
      </c>
      <c r="CH7" s="25">
        <v>178.92</v>
      </c>
      <c r="CI7" s="25">
        <v>181.3</v>
      </c>
      <c r="CJ7" s="25">
        <v>181.71</v>
      </c>
      <c r="CK7" s="25">
        <v>167.74</v>
      </c>
      <c r="CL7" s="25">
        <v>38.28</v>
      </c>
      <c r="CM7" s="25">
        <v>36.67</v>
      </c>
      <c r="CN7" s="25">
        <v>46.87</v>
      </c>
      <c r="CO7" s="25">
        <v>46.7</v>
      </c>
      <c r="CP7" s="25">
        <v>47.66</v>
      </c>
      <c r="CQ7" s="25">
        <v>55.63</v>
      </c>
      <c r="CR7" s="25">
        <v>55.03</v>
      </c>
      <c r="CS7" s="25">
        <v>55.14</v>
      </c>
      <c r="CT7" s="25">
        <v>55.89</v>
      </c>
      <c r="CU7" s="25">
        <v>55.72</v>
      </c>
      <c r="CV7" s="25">
        <v>60.29</v>
      </c>
      <c r="CW7" s="25">
        <v>84.79</v>
      </c>
      <c r="CX7" s="25">
        <v>88.47</v>
      </c>
      <c r="CY7" s="25">
        <v>91.61</v>
      </c>
      <c r="CZ7" s="25">
        <v>88.45</v>
      </c>
      <c r="DA7" s="25">
        <v>87.16</v>
      </c>
      <c r="DB7" s="25">
        <v>82.04</v>
      </c>
      <c r="DC7" s="25">
        <v>81.900000000000006</v>
      </c>
      <c r="DD7" s="25">
        <v>81.39</v>
      </c>
      <c r="DE7" s="25">
        <v>81.27</v>
      </c>
      <c r="DF7" s="25">
        <v>81.260000000000005</v>
      </c>
      <c r="DG7" s="25">
        <v>90.12</v>
      </c>
      <c r="DH7" s="25">
        <v>50.42</v>
      </c>
      <c r="DI7" s="25">
        <v>51.24</v>
      </c>
      <c r="DJ7" s="25">
        <v>52.01</v>
      </c>
      <c r="DK7" s="25">
        <v>50.87</v>
      </c>
      <c r="DL7" s="25">
        <v>52.23</v>
      </c>
      <c r="DM7" s="25">
        <v>48.05</v>
      </c>
      <c r="DN7" s="25">
        <v>48.87</v>
      </c>
      <c r="DO7" s="25">
        <v>49.92</v>
      </c>
      <c r="DP7" s="25">
        <v>50.63</v>
      </c>
      <c r="DQ7" s="25">
        <v>51.29</v>
      </c>
      <c r="DR7" s="25">
        <v>50.88</v>
      </c>
      <c r="DS7" s="25">
        <v>9.51</v>
      </c>
      <c r="DT7" s="25">
        <v>9.26</v>
      </c>
      <c r="DU7" s="25">
        <v>8.98</v>
      </c>
      <c r="DV7" s="25">
        <v>7.86</v>
      </c>
      <c r="DW7" s="25">
        <v>17.850000000000001</v>
      </c>
      <c r="DX7" s="25">
        <v>13.39</v>
      </c>
      <c r="DY7" s="25">
        <v>14.85</v>
      </c>
      <c r="DZ7" s="25">
        <v>16.88</v>
      </c>
      <c r="EA7" s="25">
        <v>18.28</v>
      </c>
      <c r="EB7" s="25">
        <v>19.61</v>
      </c>
      <c r="EC7" s="25">
        <v>22.3</v>
      </c>
      <c r="ED7" s="25">
        <v>0.37</v>
      </c>
      <c r="EE7" s="25">
        <v>0.19</v>
      </c>
      <c r="EF7" s="25">
        <v>0.3</v>
      </c>
      <c r="EG7" s="25">
        <v>0.22</v>
      </c>
      <c r="EH7" s="25">
        <v>0.24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cp:lastPrinted>2023-01-19T04:09:35Z</cp:lastPrinted>
  <dcterms:created xsi:type="dcterms:W3CDTF">2022-12-01T00:52:16Z</dcterms:created>
  <dcterms:modified xsi:type="dcterms:W3CDTF">2023-01-19T04:10:54Z</dcterms:modified>
  <cp:category/>
</cp:coreProperties>
</file>