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1 上水道事業\●　調査回答\1月　経営比較分析表\R06\R07.01.30財政課締切　R05決算経営比較分析表\★水道記入用\"/>
    </mc:Choice>
  </mc:AlternateContent>
  <workbookProtection workbookAlgorithmName="SHA-512" workbookHashValue="h1/9l7WbL6rD+Naex7ZectaedCa2rQquRVybOBJlAVHDD61+WJJP2d8m6IpofCNoeCmHe0+XLTiyjI/yjU3ALw==" workbookSaltValue="e15HI3P+pINrHWc7Fquxsw==" workbookSpinCount="100000" lockStructure="1"/>
  <bookViews>
    <workbookView xWindow="0" yWindow="0" windowWidth="24120" windowHeight="117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<sst xmlns="http://schemas.openxmlformats.org/spreadsheetml/2006/main" count="228" uniqueCount="114">
  <si>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</si>
  <si>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</si>
  <si>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</si>
  <si>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</si>
  <si>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</si>
  <si>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</si>
  <si>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</si>
  <si>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</si>
  <si>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</si>
  <si>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</si>
  <si>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</si>
  <si>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</si>
  <si>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</si>
  <si>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</si>
  <si>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</si>
  <si>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</si>
  <si>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</si>
  <si>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</si>
  <si>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</si>
  <si>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</si>
  <si>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</si>
  <si>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</si>
  <si>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</si>
  <si>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</si>
  <si>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</si>
  <si>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</si>
  <si>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</si>
  <si>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</si>
  <si>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</si>
  <si>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</si>
  <si>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</si>
  <si>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</si>
  <si>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</si>
  <si>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</si>
  <si>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</si>
  <si>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</si>
  <si>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</si>
  <si>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</si>
  <si>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</si>
  <si>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</si>
  <si>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</si>
  <si>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</si>
  <si>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</si>
  <si>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</si>
  <si>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</si>
  <si>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</si>
  <si>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</si>
  <si>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</si>
  <si>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</si>
  <si>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</si>
  <si>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</si>
  <si>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</si>
  <si>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</si>
  <si>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</si>
  <si>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</si>
  <si>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</si>
  <si>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</si>
  <si>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</si>
  <si>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</si>
  <si>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</si>
  <si>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</si>
  <si>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</si>
  <si>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</si>
  <si>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</si>
  <si>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</si>
  <si>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</si>
  <si>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</si>
  <si>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</si>
  <si>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</si>
  <si>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</si>
  <si>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</si>
  <si>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</si>
  <si>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</si>
  <si>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</si>
  <si>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</si>
  <si>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</si>
  <si>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</si>
  <si>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</si>
  <si>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</si>
  <si>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</si>
  <si>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</si>
  <si>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</si>
  <si>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</si>
  <si>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</si>
  <si>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</si>
  <si>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</si>
  <si>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</si>
  <si>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</si>
  <si>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</si>
  <si>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</si>
  <si>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</si>
  <si>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</si>
  <si>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</si>
  <si>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</si>
  <si>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</si>
  <si>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</si>
  <si>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</si>
  <si>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</si>
  <si>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</si>
  <si>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</si>
  <si>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</si>
  <si>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</si>
  <si>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</si>
  <si>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</si>
  <si>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</si>
  <si>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</si>
  <si>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</si>
  <si>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</si>
  <si>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</si>
  <si>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</si>
  <si>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</si>
  <si>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維持管理費などの経常の費用を経常の収入で賄えているかを示す経常収支比率は119.48％と前年度より向上している。
　また給水のための費用が水道料金で賄えているかを示す料金回収率も116.51％と良好であることから、当事業の収支は料金収入により健全に保たれていると言える。
　そのほか過去年度からの累積の損失である累積欠損金は発生しておらず、負債に関しても企業債残高対給水収益比率は全国平均よりも低い・短期的な債務に対する支払能力を示す流動比率は571.16％と高い、など現状では過剰な負担にはなっていない。
　以上より現状では経営は安定している。しかし給水人口は年々減少しており料金収入の減少が懸念されることから、今後も経営の健全性と保つには費用の削減や財源確保に努める必要がある。</t>
    <phoneticPr fontId="4"/>
  </si>
  <si>
    <t>　有形固定資産減価償却率が全国平均、類似団体平均より高く、資産が全体的に老朽化していると言える。
　そのうち管路については、耐用年数を過ぎた管路の割合を示す管路経年化率が第１期拡張事業で整備した管路の耐用年数が経過したため令和４年度から急激に悪化しており、令和５年度は25.85％となっている。
　管路の更新の状況を示す管路更新率は、比較的管路更新が多かったため0.28％と向上しているが、それでも全国平均の0.62％、類似団体平均の0.41％と比べても大幅に低い状態である。
　給水の安定を保つため、今管路や施設の更新を加速するための投資や財源について計画する必要がある。</t>
    <phoneticPr fontId="4"/>
  </si>
  <si>
    <t>　現時点では水道料金収入により経営は安定しているが、資産、特に管路の老朽化が急激に進む中で更新が追い付いていないことから、今後は更新事業を加速していく必要がある。
　人口減少や施設の更新を進めていく中でも安定した経営を続けていくため、将来負担の軽減も考慮した適切な投資計画を立て実施していくとともに、持続可能な経営に必要な範囲で料金改定も検討していく。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</si>
</sst>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c:v>
                </c:pt>
                <c:pt idx="1">
                  <c:v>0.22</c:v>
                </c:pt>
                <c:pt idx="2">
                  <c:v>0.24</c:v>
                </c:pt>
                <c:pt idx="3">
                  <c:v>0.17</c:v>
                </c:pt>
                <c:pt idx="4">
                  <c:v>0.28000000000000003</c:v>
                </c:pt>
              </c:numCache>
            </c:numRef>
          </c:val>
          <c:extLst>
            <c:ext xmlns:c16="http://schemas.microsoft.com/office/drawing/2014/chart" uri="{C3380CC4-5D6E-409C-BE32-E72D297353CC}">
              <c16:uniqueId val="{00000000-7219-451C-912D-1B0F8A3CB3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7219-451C-912D-1B0F8A3CB3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46.87</c:v>
                </c:pt>
                <c:pt idx="1">
                  <c:v>46.7</c:v>
                </c:pt>
                <c:pt idx="2">
                  <c:v>47.66</c:v>
                </c:pt>
                <c:pt idx="3">
                  <c:v>46.58</c:v>
                </c:pt>
                <c:pt idx="4">
                  <c:v>47.1</c:v>
                </c:pt>
              </c:numCache>
            </c:numRef>
          </c:val>
          <c:extLst>
            <c:ext xmlns:c16="http://schemas.microsoft.com/office/drawing/2014/chart" uri="{C3380CC4-5D6E-409C-BE32-E72D297353CC}">
              <c16:uniqueId val="{00000000-FE1A-413B-A764-41E29A49C3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FE1A-413B-A764-41E29A49C3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91.61</c:v>
                </c:pt>
                <c:pt idx="1">
                  <c:v>88.45</c:v>
                </c:pt>
                <c:pt idx="2">
                  <c:v>87.16</c:v>
                </c:pt>
                <c:pt idx="3">
                  <c:v>88.31</c:v>
                </c:pt>
                <c:pt idx="4">
                  <c:v>86.66</c:v>
                </c:pt>
              </c:numCache>
            </c:numRef>
          </c:val>
          <c:extLst>
            <c:ext xmlns:c16="http://schemas.microsoft.com/office/drawing/2014/chart" uri="{C3380CC4-5D6E-409C-BE32-E72D297353CC}">
              <c16:uniqueId val="{00000000-2475-4FC1-858D-D2CA2FDDDA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2475-4FC1-858D-D2CA2FDDDA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117.63</c:v>
                </c:pt>
                <c:pt idx="1">
                  <c:v>109.99</c:v>
                </c:pt>
                <c:pt idx="2">
                  <c:v>116.06</c:v>
                </c:pt>
                <c:pt idx="3">
                  <c:v>118.86</c:v>
                </c:pt>
                <c:pt idx="4">
                  <c:v>119.48</c:v>
                </c:pt>
              </c:numCache>
            </c:numRef>
          </c:val>
          <c:extLst>
            <c:ext xmlns:c16="http://schemas.microsoft.com/office/drawing/2014/chart" uri="{C3380CC4-5D6E-409C-BE32-E72D297353CC}">
              <c16:uniqueId val="{00000000-FD7E-45C4-88DE-35F0E1E5FC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D7E-45C4-88DE-35F0E1E5FC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52.01</c:v>
                </c:pt>
                <c:pt idx="1">
                  <c:v>50.87</c:v>
                </c:pt>
                <c:pt idx="2">
                  <c:v>52.23</c:v>
                </c:pt>
                <c:pt idx="3">
                  <c:v>53.68</c:v>
                </c:pt>
                <c:pt idx="4">
                  <c:v>55.3</c:v>
                </c:pt>
              </c:numCache>
            </c:numRef>
          </c:val>
          <c:extLst>
            <c:ext xmlns:c16="http://schemas.microsoft.com/office/drawing/2014/chart" uri="{C3380CC4-5D6E-409C-BE32-E72D297353CC}">
              <c16:uniqueId val="{00000000-8AB8-4BC3-84E7-0CA26E19B6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8AB8-4BC3-84E7-0CA26E19B6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8.98</c:v>
                </c:pt>
                <c:pt idx="1">
                  <c:v>7.86</c:v>
                </c:pt>
                <c:pt idx="2">
                  <c:v>17.850000000000001</c:v>
                </c:pt>
                <c:pt idx="3">
                  <c:v>25.91</c:v>
                </c:pt>
                <c:pt idx="4">
                  <c:v>25.85</c:v>
                </c:pt>
              </c:numCache>
            </c:numRef>
          </c:val>
          <c:extLst>
            <c:ext xmlns:c16="http://schemas.microsoft.com/office/drawing/2014/chart" uri="{C3380CC4-5D6E-409C-BE32-E72D297353CC}">
              <c16:uniqueId val="{00000000-5024-4C13-999E-71D7B73782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024-4C13-999E-71D7B73782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AF-4502-A032-51DD1C8583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77AF-4502-A032-51DD1C8583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394</c:v>
                </c:pt>
                <c:pt idx="1">
                  <c:v>351.08</c:v>
                </c:pt>
                <c:pt idx="2">
                  <c:v>417.82</c:v>
                </c:pt>
                <c:pt idx="3">
                  <c:v>510.41</c:v>
                </c:pt>
                <c:pt idx="4">
                  <c:v>571.16</c:v>
                </c:pt>
              </c:numCache>
            </c:numRef>
          </c:val>
          <c:extLst>
            <c:ext xmlns:c16="http://schemas.microsoft.com/office/drawing/2014/chart" uri="{C3380CC4-5D6E-409C-BE32-E72D297353CC}">
              <c16:uniqueId val="{00000000-CA7B-4AB1-983D-C2CBDA6802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CA7B-4AB1-983D-C2CBDA6802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229.89</c:v>
                </c:pt>
                <c:pt idx="1">
                  <c:v>232.43</c:v>
                </c:pt>
                <c:pt idx="2">
                  <c:v>248.33</c:v>
                </c:pt>
                <c:pt idx="3">
                  <c:v>237.8</c:v>
                </c:pt>
                <c:pt idx="4">
                  <c:v>226.88</c:v>
                </c:pt>
              </c:numCache>
            </c:numRef>
          </c:val>
          <c:extLst>
            <c:ext xmlns:c16="http://schemas.microsoft.com/office/drawing/2014/chart" uri="{C3380CC4-5D6E-409C-BE32-E72D297353CC}">
              <c16:uniqueId val="{00000000-E8FB-4C15-9ABF-D183E56EE6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8FB-4C15-9ABF-D183E56EE6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114.36</c:v>
                </c:pt>
                <c:pt idx="1">
                  <c:v>106.32</c:v>
                </c:pt>
                <c:pt idx="2">
                  <c:v>112.72</c:v>
                </c:pt>
                <c:pt idx="3">
                  <c:v>115.61</c:v>
                </c:pt>
                <c:pt idx="4">
                  <c:v>116.51</c:v>
                </c:pt>
              </c:numCache>
            </c:numRef>
          </c:val>
          <c:extLst>
            <c:ext xmlns:c16="http://schemas.microsoft.com/office/drawing/2014/chart" uri="{C3380CC4-5D6E-409C-BE32-E72D297353CC}">
              <c16:uniqueId val="{00000000-80B4-4E86-869A-7C047FBB16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80B4-4E86-869A-7C047FBB16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281.63</c:v>
                </c:pt>
                <c:pt idx="1">
                  <c:v>294.38</c:v>
                </c:pt>
                <c:pt idx="2">
                  <c:v>254.26</c:v>
                </c:pt>
                <c:pt idx="3">
                  <c:v>247.45</c:v>
                </c:pt>
                <c:pt idx="4">
                  <c:v>246.5</c:v>
                </c:pt>
              </c:numCache>
            </c:numRef>
          </c:val>
          <c:extLst>
            <c:ext xmlns:c16="http://schemas.microsoft.com/office/drawing/2014/chart" uri="{C3380CC4-5D6E-409C-BE32-E72D297353CC}">
              <c16:uniqueId val="{00000000-2C1F-4AA6-866C-BF7F9DA690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2C1F-4AA6-866C-BF7F9DA690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青森県　黒石市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31003</v>
      </c>
      <c r="AM8" s="58"/>
      <c r="AN8" s="58"/>
      <c r="AO8" s="58"/>
      <c r="AP8" s="58"/>
      <c r="AQ8" s="58"/>
      <c r="AR8" s="58"/>
      <c r="AS8" s="58"/>
      <c r="AT8" s="55">
        <f>データ!$S$6</f>
        <v>217.05</v>
      </c>
      <c r="AU8" s="56"/>
      <c r="AV8" s="56"/>
      <c r="AW8" s="56"/>
      <c r="AX8" s="56"/>
      <c r="AY8" s="56"/>
      <c r="AZ8" s="56"/>
      <c r="BA8" s="56"/>
      <c r="BB8" s="45">
        <f>データ!$T$6</f>
        <v>142.84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70.040000000000006</v>
      </c>
      <c r="J10" s="56"/>
      <c r="K10" s="56"/>
      <c r="L10" s="56"/>
      <c r="M10" s="56"/>
      <c r="N10" s="56"/>
      <c r="O10" s="57"/>
      <c r="P10" s="45">
        <f>データ!$P$6</f>
        <v>89.42</v>
      </c>
      <c r="Q10" s="45"/>
      <c r="R10" s="45"/>
      <c r="S10" s="45"/>
      <c r="T10" s="45"/>
      <c r="U10" s="45"/>
      <c r="V10" s="45"/>
      <c r="W10" s="58">
        <f>データ!$Q$6</f>
        <v>4708</v>
      </c>
      <c r="X10" s="58"/>
      <c r="Y10" s="58"/>
      <c r="Z10" s="58"/>
      <c r="AA10" s="58"/>
      <c r="AB10" s="58"/>
      <c r="AC10" s="58"/>
      <c r="AD10" s="2"/>
      <c r="AE10" s="2"/>
      <c r="AF10" s="2"/>
      <c r="AG10" s="2"/>
      <c r="AH10" s="2"/>
      <c r="AI10" s="2"/>
      <c r="AJ10" s="2"/>
      <c r="AK10" s="2"/>
      <c r="AL10" s="58">
        <f>データ!$U$6</f>
        <v>27485</v>
      </c>
      <c r="AM10" s="58"/>
      <c r="AN10" s="58"/>
      <c r="AO10" s="58"/>
      <c r="AP10" s="58"/>
      <c r="AQ10" s="58"/>
      <c r="AR10" s="58"/>
      <c r="AS10" s="58"/>
      <c r="AT10" s="55">
        <f>データ!$V$6</f>
        <v>37.68</v>
      </c>
      <c r="AU10" s="56"/>
      <c r="AV10" s="56"/>
      <c r="AW10" s="56"/>
      <c r="AX10" s="56"/>
      <c r="AY10" s="56"/>
      <c r="AZ10" s="56"/>
      <c r="BA10" s="56"/>
      <c r="BB10" s="45">
        <f>データ!$W$6</f>
        <v>729.43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X8nyPWv4jaseUsMPjfrgtBOFUsVLHRTNZNCHoNh9x5rdWnXgvpwzaM2b0P6sxKz4Ru6c1moIRPBE4pZmaEyrg==" saltValue="FbQc/5/1Gcmg+W5bJP23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22047</v>
      </c>
      <c r="D6" s="20">
        <f t="shared" si="3"/>
        <v>46</v>
      </c>
      <c r="E6" s="20">
        <f t="shared" si="3"/>
        <v>1</v>
      </c>
      <c r="F6" s="20">
        <f t="shared" si="3"/>
        <v>0</v>
      </c>
      <c r="G6" s="20">
        <f t="shared" si="3"/>
        <v>1</v>
      </c>
      <c r="H6" s="20" t="str">
        <f t="shared" si="3"/>
        <v>青森県　黒石市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70.040000000000006</v>
      </c>
      <c r="P6" s="21">
        <f t="shared" si="3"/>
        <v>89.42</v>
      </c>
      <c r="Q6" s="21">
        <f t="shared" si="3"/>
        <v>4708</v>
      </c>
      <c r="R6" s="21">
        <f t="shared" si="3"/>
        <v>31003</v>
      </c>
      <c r="S6" s="21">
        <f t="shared" si="3"/>
        <v>217.05</v>
      </c>
      <c r="T6" s="21">
        <f t="shared" si="3"/>
        <v>142.84</v>
      </c>
      <c r="U6" s="21">
        <f t="shared" si="3"/>
        <v>27485</v>
      </c>
      <c r="V6" s="21">
        <f t="shared" si="3"/>
        <v>37.68</v>
      </c>
      <c r="W6" s="21">
        <f t="shared" si="3"/>
        <v>729.43</v>
      </c>
      <c r="X6" s="22">
        <f>IF(X7="",NA(),X7)</f>
        <v>117.63</v>
      </c>
      <c r="Y6" s="22">
        <f t="shared" ref="Y6:AG6" si="4">IF(Y7="",NA(),Y7)</f>
        <v>109.99</v>
      </c>
      <c r="Z6" s="22">
        <f t="shared" si="4"/>
        <v>116.06</v>
      </c>
      <c r="AA6" s="22">
        <f t="shared" si="4"/>
        <v>118.86</v>
      </c>
      <c r="AB6" s="22">
        <f t="shared" si="4"/>
        <v>119.48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394</v>
      </c>
      <c r="AU6" s="22">
        <f t="shared" ref="AU6:BC6" si="6">IF(AU7="",NA(),AU7)</f>
        <v>351.08</v>
      </c>
      <c r="AV6" s="22">
        <f t="shared" si="6"/>
        <v>417.82</v>
      </c>
      <c r="AW6" s="22">
        <f t="shared" si="6"/>
        <v>510.41</v>
      </c>
      <c r="AX6" s="22">
        <f t="shared" si="6"/>
        <v>571.16</v>
      </c>
      <c r="AY6" s="22">
        <f t="shared" si="6"/>
        <v>379.08</v>
      </c>
      <c r="AZ6" s="22">
        <f t="shared" si="6"/>
        <v>367.55</v>
      </c>
      <c r="BA6" s="22">
        <f t="shared" si="6"/>
        <v>378.56</v>
      </c>
      <c r="BB6" s="22">
        <f t="shared" si="6"/>
        <v>364.46</v>
      </c>
      <c r="BC6" s="22">
        <f t="shared" si="6"/>
        <v>338.89</v>
      </c>
      <c r="BD6" s="21" t="str">
        <f>IF(BD7="","",IF(BD7="-","【-】","【"&amp;SUBSTITUTE(TEXT(BD7,"#,##0.00"),"-","△")&amp;"】"))</f>
        <v>【243.36】</v>
      </c>
      <c r="BE6" s="22">
        <f>IF(BE7="",NA(),BE7)</f>
        <v>229.89</v>
      </c>
      <c r="BF6" s="22">
        <f t="shared" ref="BF6:BN6" si="7">IF(BF7="",NA(),BF7)</f>
        <v>232.43</v>
      </c>
      <c r="BG6" s="22">
        <f t="shared" si="7"/>
        <v>248.33</v>
      </c>
      <c r="BH6" s="22">
        <f t="shared" si="7"/>
        <v>237.8</v>
      </c>
      <c r="BI6" s="22">
        <f t="shared" si="7"/>
        <v>226.88</v>
      </c>
      <c r="BJ6" s="22">
        <f t="shared" si="7"/>
        <v>398.98</v>
      </c>
      <c r="BK6" s="22">
        <f t="shared" si="7"/>
        <v>418.68</v>
      </c>
      <c r="BL6" s="22">
        <f t="shared" si="7"/>
        <v>395.68</v>
      </c>
      <c r="BM6" s="22">
        <f t="shared" si="7"/>
        <v>403.72</v>
      </c>
      <c r="BN6" s="22">
        <f t="shared" si="7"/>
        <v>400.21</v>
      </c>
      <c r="BO6" s="21" t="str">
        <f>IF(BO7="","",IF(BO7="-","【-】","【"&amp;SUBSTITUTE(TEXT(BO7,"#,##0.00"),"-","△")&amp;"】"))</f>
        <v>【265.93】</v>
      </c>
      <c r="BP6" s="22">
        <f>IF(BP7="",NA(),BP7)</f>
        <v>114.36</v>
      </c>
      <c r="BQ6" s="22">
        <f t="shared" ref="BQ6:BY6" si="8">IF(BQ7="",NA(),BQ7)</f>
        <v>106.32</v>
      </c>
      <c r="BR6" s="22">
        <f t="shared" si="8"/>
        <v>112.72</v>
      </c>
      <c r="BS6" s="22">
        <f t="shared" si="8"/>
        <v>115.61</v>
      </c>
      <c r="BT6" s="22">
        <f t="shared" si="8"/>
        <v>116.51</v>
      </c>
      <c r="BU6" s="22">
        <f t="shared" si="8"/>
        <v>98.64</v>
      </c>
      <c r="BV6" s="22">
        <f t="shared" si="8"/>
        <v>94.78</v>
      </c>
      <c r="BW6" s="22">
        <f t="shared" si="8"/>
        <v>97.59</v>
      </c>
      <c r="BX6" s="22">
        <f t="shared" si="8"/>
        <v>92.17</v>
      </c>
      <c r="BY6" s="22">
        <f t="shared" si="8"/>
        <v>92.83</v>
      </c>
      <c r="BZ6" s="21" t="str">
        <f>IF(BZ7="","",IF(BZ7="-","【-】","【"&amp;SUBSTITUTE(TEXT(BZ7,"#,##0.00"),"-","△")&amp;"】"))</f>
        <v>【97.82】</v>
      </c>
      <c r="CA6" s="22">
        <f>IF(CA7="",NA(),CA7)</f>
        <v>281.63</v>
      </c>
      <c r="CB6" s="22">
        <f t="shared" ref="CB6:CJ6" si="9">IF(CB7="",NA(),CB7)</f>
        <v>294.38</v>
      </c>
      <c r="CC6" s="22">
        <f t="shared" si="9"/>
        <v>254.26</v>
      </c>
      <c r="CD6" s="22">
        <f t="shared" si="9"/>
        <v>247.45</v>
      </c>
      <c r="CE6" s="22">
        <f t="shared" si="9"/>
        <v>246.5</v>
      </c>
      <c r="CF6" s="22">
        <f t="shared" si="9"/>
        <v>178.92</v>
      </c>
      <c r="CG6" s="22">
        <f t="shared" si="9"/>
        <v>181.3</v>
      </c>
      <c r="CH6" s="22">
        <f t="shared" si="9"/>
        <v>181.71</v>
      </c>
      <c r="CI6" s="22">
        <f t="shared" si="9"/>
        <v>188.51</v>
      </c>
      <c r="CJ6" s="22">
        <f t="shared" si="9"/>
        <v>189.43</v>
      </c>
      <c r="CK6" s="21" t="str">
        <f>IF(CK7="","",IF(CK7="-","【-】","【"&amp;SUBSTITUTE(TEXT(CK7,"#,##0.00"),"-","△")&amp;"】"))</f>
        <v>【177.56】</v>
      </c>
      <c r="CL6" s="22">
        <f>IF(CL7="",NA(),CL7)</f>
        <v>46.87</v>
      </c>
      <c r="CM6" s="22">
        <f t="shared" ref="CM6:CU6" si="10">IF(CM7="",NA(),CM7)</f>
        <v>46.7</v>
      </c>
      <c r="CN6" s="22">
        <f t="shared" si="10"/>
        <v>47.66</v>
      </c>
      <c r="CO6" s="22">
        <f t="shared" si="10"/>
        <v>46.58</v>
      </c>
      <c r="CP6" s="22">
        <f t="shared" si="10"/>
        <v>47.1</v>
      </c>
      <c r="CQ6" s="22">
        <f t="shared" si="10"/>
        <v>55.14</v>
      </c>
      <c r="CR6" s="22">
        <f t="shared" si="10"/>
        <v>55.89</v>
      </c>
      <c r="CS6" s="22">
        <f t="shared" si="10"/>
        <v>55.72</v>
      </c>
      <c r="CT6" s="22">
        <f t="shared" si="10"/>
        <v>55.31</v>
      </c>
      <c r="CU6" s="22">
        <f t="shared" si="10"/>
        <v>55.14</v>
      </c>
      <c r="CV6" s="21" t="str">
        <f>IF(CV7="","",IF(CV7="-","【-】","【"&amp;SUBSTITUTE(TEXT(CV7,"#,##0.00"),"-","△")&amp;"】"))</f>
        <v>【59.81】</v>
      </c>
      <c r="CW6" s="22">
        <f>IF(CW7="",NA(),CW7)</f>
        <v>91.61</v>
      </c>
      <c r="CX6" s="22">
        <f t="shared" ref="CX6:DF6" si="11">IF(CX7="",NA(),CX7)</f>
        <v>88.45</v>
      </c>
      <c r="CY6" s="22">
        <f t="shared" si="11"/>
        <v>87.16</v>
      </c>
      <c r="CZ6" s="22">
        <f t="shared" si="11"/>
        <v>88.31</v>
      </c>
      <c r="DA6" s="22">
        <f t="shared" si="11"/>
        <v>86.66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52.01</v>
      </c>
      <c r="DI6" s="22">
        <f t="shared" ref="DI6:DQ6" si="12">IF(DI7="",NA(),DI7)</f>
        <v>50.87</v>
      </c>
      <c r="DJ6" s="22">
        <f t="shared" si="12"/>
        <v>52.23</v>
      </c>
      <c r="DK6" s="22">
        <f t="shared" si="12"/>
        <v>53.68</v>
      </c>
      <c r="DL6" s="22">
        <f t="shared" si="12"/>
        <v>55.3</v>
      </c>
      <c r="DM6" s="22">
        <f t="shared" si="12"/>
        <v>49.92</v>
      </c>
      <c r="DN6" s="22">
        <f t="shared" si="12"/>
        <v>50.63</v>
      </c>
      <c r="DO6" s="22">
        <f t="shared" si="12"/>
        <v>51.29</v>
      </c>
      <c r="DP6" s="22">
        <f t="shared" si="12"/>
        <v>52.2</v>
      </c>
      <c r="DQ6" s="22">
        <f t="shared" si="12"/>
        <v>52.7</v>
      </c>
      <c r="DR6" s="21" t="str">
        <f>IF(DR7="","",IF(DR7="-","【-】","【"&amp;SUBSTITUTE(TEXT(DR7,"#,##0.00"),"-","△")&amp;"】"))</f>
        <v>【52.02】</v>
      </c>
      <c r="DS6" s="22">
        <f>IF(DS7="",NA(),DS7)</f>
        <v>8.98</v>
      </c>
      <c r="DT6" s="22">
        <f t="shared" ref="DT6:EB6" si="13">IF(DT7="",NA(),DT7)</f>
        <v>7.86</v>
      </c>
      <c r="DU6" s="22">
        <f t="shared" si="13"/>
        <v>17.850000000000001</v>
      </c>
      <c r="DV6" s="22">
        <f t="shared" si="13"/>
        <v>25.91</v>
      </c>
      <c r="DW6" s="22">
        <f t="shared" si="13"/>
        <v>25.85</v>
      </c>
      <c r="DX6" s="22">
        <f t="shared" si="13"/>
        <v>16.88</v>
      </c>
      <c r="DY6" s="22">
        <f t="shared" si="13"/>
        <v>18.28</v>
      </c>
      <c r="DZ6" s="22">
        <f t="shared" si="13"/>
        <v>19.61</v>
      </c>
      <c r="EA6" s="22">
        <f t="shared" si="13"/>
        <v>20.73</v>
      </c>
      <c r="EB6" s="22">
        <f t="shared" si="13"/>
        <v>22.86</v>
      </c>
      <c r="EC6" s="21" t="str">
        <f>IF(EC7="","",IF(EC7="-","【-】","【"&amp;SUBSTITUTE(TEXT(EC7,"#,##0.00"),"-","△")&amp;"】"))</f>
        <v>【25.37】</v>
      </c>
      <c r="ED6" s="22">
        <f>IF(ED7="",NA(),ED7)</f>
        <v>0.3</v>
      </c>
      <c r="EE6" s="22">
        <f t="shared" ref="EE6:EM6" si="14">IF(EE7="",NA(),EE7)</f>
        <v>0.22</v>
      </c>
      <c r="EF6" s="22">
        <f t="shared" si="14"/>
        <v>0.24</v>
      </c>
      <c r="EG6" s="22">
        <f t="shared" si="14"/>
        <v>0.17</v>
      </c>
      <c r="EH6" s="22">
        <f t="shared" si="14"/>
        <v>0.28000000000000003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22047</v>
      </c>
      <c r="D7" s="24">
        <v>46</v>
      </c>
      <c r="E7" s="24">
        <v>1</v>
      </c>
      <c r="F7" s="24">
        <v>0</v>
      </c>
      <c r="G7" s="24">
        <v>1</v>
      </c>
      <c r="H7" s="24" t="s">
        <v>93</v>
      </c>
      <c r="I7" s="24" t="s">
        <v>94</v>
      </c>
      <c r="J7" s="24" t="s">
        <v>95</v>
      </c>
      <c r="K7" s="24" t="s">
        <v>96</v>
      </c>
      <c r="L7" s="24" t="s">
        <v>97</v>
      </c>
      <c r="M7" s="24" t="s">
        <v>98</v>
      </c>
      <c r="N7" s="25" t="s">
        <v>99</v>
      </c>
      <c r="O7" s="25">
        <v>70.040000000000006</v>
      </c>
      <c r="P7" s="25">
        <v>89.42</v>
      </c>
      <c r="Q7" s="25">
        <v>4708</v>
      </c>
      <c r="R7" s="25">
        <v>31003</v>
      </c>
      <c r="S7" s="25">
        <v>217.05</v>
      </c>
      <c r="T7" s="25">
        <v>142.84</v>
      </c>
      <c r="U7" s="25">
        <v>27485</v>
      </c>
      <c r="V7" s="25">
        <v>37.68</v>
      </c>
      <c r="W7" s="25">
        <v>729.43</v>
      </c>
      <c r="X7" s="25">
        <v>117.63</v>
      </c>
      <c r="Y7" s="25">
        <v>109.99</v>
      </c>
      <c r="Z7" s="25">
        <v>116.06</v>
      </c>
      <c r="AA7" s="25">
        <v>118.86</v>
      </c>
      <c r="AB7" s="25">
        <v>119.48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394</v>
      </c>
      <c r="AU7" s="25">
        <v>351.08</v>
      </c>
      <c r="AV7" s="25">
        <v>417.82</v>
      </c>
      <c r="AW7" s="25">
        <v>510.41</v>
      </c>
      <c r="AX7" s="25">
        <v>571.16</v>
      </c>
      <c r="AY7" s="25">
        <v>379.08</v>
      </c>
      <c r="AZ7" s="25">
        <v>367.55</v>
      </c>
      <c r="BA7" s="25">
        <v>378.56</v>
      </c>
      <c r="BB7" s="25">
        <v>364.46</v>
      </c>
      <c r="BC7" s="25">
        <v>338.89</v>
      </c>
      <c r="BD7" s="25">
        <v>243.36</v>
      </c>
      <c r="BE7" s="25">
        <v>229.89</v>
      </c>
      <c r="BF7" s="25">
        <v>232.43</v>
      </c>
      <c r="BG7" s="25">
        <v>248.33</v>
      </c>
      <c r="BH7" s="25">
        <v>237.8</v>
      </c>
      <c r="BI7" s="25">
        <v>226.88</v>
      </c>
      <c r="BJ7" s="25">
        <v>398.98</v>
      </c>
      <c r="BK7" s="25">
        <v>418.68</v>
      </c>
      <c r="BL7" s="25">
        <v>395.68</v>
      </c>
      <c r="BM7" s="25">
        <v>403.72</v>
      </c>
      <c r="BN7" s="25">
        <v>400.21</v>
      </c>
      <c r="BO7" s="25">
        <v>265.93</v>
      </c>
      <c r="BP7" s="25">
        <v>114.36</v>
      </c>
      <c r="BQ7" s="25">
        <v>106.32</v>
      </c>
      <c r="BR7" s="25">
        <v>112.72</v>
      </c>
      <c r="BS7" s="25">
        <v>115.61</v>
      </c>
      <c r="BT7" s="25">
        <v>116.51</v>
      </c>
      <c r="BU7" s="25">
        <v>98.64</v>
      </c>
      <c r="BV7" s="25">
        <v>94.78</v>
      </c>
      <c r="BW7" s="25">
        <v>97.59</v>
      </c>
      <c r="BX7" s="25">
        <v>92.17</v>
      </c>
      <c r="BY7" s="25">
        <v>92.83</v>
      </c>
      <c r="BZ7" s="25">
        <v>97.82</v>
      </c>
      <c r="CA7" s="25">
        <v>281.63</v>
      </c>
      <c r="CB7" s="25">
        <v>294.38</v>
      </c>
      <c r="CC7" s="25">
        <v>254.26</v>
      </c>
      <c r="CD7" s="25">
        <v>247.45</v>
      </c>
      <c r="CE7" s="25">
        <v>246.5</v>
      </c>
      <c r="CF7" s="25">
        <v>178.92</v>
      </c>
      <c r="CG7" s="25">
        <v>181.3</v>
      </c>
      <c r="CH7" s="25">
        <v>181.71</v>
      </c>
      <c r="CI7" s="25">
        <v>188.51</v>
      </c>
      <c r="CJ7" s="25">
        <v>189.43</v>
      </c>
      <c r="CK7" s="25">
        <v>177.56</v>
      </c>
      <c r="CL7" s="25">
        <v>46.87</v>
      </c>
      <c r="CM7" s="25">
        <v>46.7</v>
      </c>
      <c r="CN7" s="25">
        <v>47.66</v>
      </c>
      <c r="CO7" s="25">
        <v>46.58</v>
      </c>
      <c r="CP7" s="25">
        <v>47.1</v>
      </c>
      <c r="CQ7" s="25">
        <v>55.14</v>
      </c>
      <c r="CR7" s="25">
        <v>55.89</v>
      </c>
      <c r="CS7" s="25">
        <v>55.72</v>
      </c>
      <c r="CT7" s="25">
        <v>55.31</v>
      </c>
      <c r="CU7" s="25">
        <v>55.14</v>
      </c>
      <c r="CV7" s="25">
        <v>59.81</v>
      </c>
      <c r="CW7" s="25">
        <v>91.61</v>
      </c>
      <c r="CX7" s="25">
        <v>88.45</v>
      </c>
      <c r="CY7" s="25">
        <v>87.16</v>
      </c>
      <c r="CZ7" s="25">
        <v>88.31</v>
      </c>
      <c r="DA7" s="25">
        <v>86.66</v>
      </c>
      <c r="DB7" s="25">
        <v>81.39</v>
      </c>
      <c r="DC7" s="25">
        <v>81.27</v>
      </c>
      <c r="DD7" s="25">
        <v>81.260000000000005</v>
      </c>
      <c r="DE7" s="25">
        <v>80.36</v>
      </c>
      <c r="DF7" s="25">
        <v>80.13</v>
      </c>
      <c r="DG7" s="25">
        <v>89.42</v>
      </c>
      <c r="DH7" s="25">
        <v>52.01</v>
      </c>
      <c r="DI7" s="25">
        <v>50.87</v>
      </c>
      <c r="DJ7" s="25">
        <v>52.23</v>
      </c>
      <c r="DK7" s="25">
        <v>53.68</v>
      </c>
      <c r="DL7" s="25">
        <v>55.3</v>
      </c>
      <c r="DM7" s="25">
        <v>49.92</v>
      </c>
      <c r="DN7" s="25">
        <v>50.63</v>
      </c>
      <c r="DO7" s="25">
        <v>51.29</v>
      </c>
      <c r="DP7" s="25">
        <v>52.2</v>
      </c>
      <c r="DQ7" s="25">
        <v>52.7</v>
      </c>
      <c r="DR7" s="25">
        <v>52.02</v>
      </c>
      <c r="DS7" s="25">
        <v>8.98</v>
      </c>
      <c r="DT7" s="25">
        <v>7.86</v>
      </c>
      <c r="DU7" s="25">
        <v>17.850000000000001</v>
      </c>
      <c r="DV7" s="25">
        <v>25.91</v>
      </c>
      <c r="DW7" s="25">
        <v>25.85</v>
      </c>
      <c r="DX7" s="25">
        <v>16.88</v>
      </c>
      <c r="DY7" s="25">
        <v>18.28</v>
      </c>
      <c r="DZ7" s="25">
        <v>19.61</v>
      </c>
      <c r="EA7" s="25">
        <v>20.73</v>
      </c>
      <c r="EB7" s="25">
        <v>22.86</v>
      </c>
      <c r="EC7" s="25">
        <v>25.37</v>
      </c>
      <c r="ED7" s="25">
        <v>0.3</v>
      </c>
      <c r="EE7" s="25">
        <v>0.22</v>
      </c>
      <c r="EF7" s="25">
        <v>0.24</v>
      </c>
      <c r="EG7" s="25">
        <v>0.17</v>
      </c>
      <c r="EH7" s="25">
        <v>0.28000000000000003</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公太</cp:lastModifiedBy>
  <dcterms:created xsi:type="dcterms:W3CDTF">2025-01-24T06:43:50Z</dcterms:created>
  <dcterms:modified xsi:type="dcterms:W3CDTF">2025-01-28T04:43:35Z</dcterms:modified>
  <cp:category/>
</cp:coreProperties>
</file>