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R01-14\Desktop\R7.1.30まで　公営企業に係る経営比較分析表（令和5年度決算）の分析等について（依頼）\"/>
    </mc:Choice>
  </mc:AlternateContent>
  <xr:revisionPtr revIDLastSave="0" documentId="13_ncr:1_{263766B7-C855-4E29-8930-13C17A3C914E}" xr6:coauthVersionLast="36" xr6:coauthVersionMax="36" xr10:uidLastSave="{00000000-0000-0000-0000-000000000000}"/>
  <workbookProtection workbookAlgorithmName="SHA-512" workbookHashValue="IDGydFpvL+Gappwl48rZcapupmn5fQknhSKt1DwppDITz7MfrcPgwl9xABKdSHdUni9ihGH209M8u7qXAStGHw==" workbookSaltValue="/EFHxxTZ5VRxYuWNOKMkB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AB6" i="5"/>
  <c r="LP8" i="4" s="1"/>
  <c r="AA6" i="5"/>
  <c r="JW8" i="4" s="1"/>
  <c r="Z6" i="5"/>
  <c r="Y6" i="5"/>
  <c r="FZ12" i="4" s="1"/>
  <c r="X6" i="5"/>
  <c r="EG12" i="4" s="1"/>
  <c r="W6" i="5"/>
  <c r="CN12" i="4" s="1"/>
  <c r="V6" i="5"/>
  <c r="U6" i="5"/>
  <c r="B12" i="4" s="1"/>
  <c r="T6" i="5"/>
  <c r="FZ10" i="4" s="1"/>
  <c r="S6" i="5"/>
  <c r="R6" i="5"/>
  <c r="Q6" i="5"/>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E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ID12" i="4"/>
  <c r="AU12" i="4"/>
  <c r="JW10" i="4"/>
  <c r="ID10" i="4"/>
  <c r="EG10" i="4"/>
  <c r="CN10" i="4"/>
  <c r="AU10" i="4"/>
  <c r="ID8" i="4"/>
  <c r="FZ8" i="4"/>
  <c r="EG8" i="4"/>
  <c r="CN8" i="4"/>
  <c r="AU8" i="4"/>
  <c r="B6" i="4"/>
  <c r="BX78" i="4" l="1"/>
  <c r="BX54" i="4"/>
  <c r="BX32" i="4"/>
  <c r="MO78" i="4"/>
  <c r="MN54" i="4"/>
  <c r="MN32" i="4"/>
  <c r="JB78" i="4"/>
  <c r="IZ54" i="4"/>
  <c r="IZ32" i="4"/>
  <c r="FO78" i="4"/>
  <c r="FL54" i="4"/>
  <c r="FL32" i="4"/>
  <c r="C11" i="5"/>
  <c r="D11" i="5"/>
  <c r="E11" i="5"/>
  <c r="B11" i="5"/>
  <c r="HX78" i="4" l="1"/>
  <c r="HV54" i="4"/>
  <c r="HV32" i="4"/>
  <c r="EK78" i="4"/>
  <c r="EH54" i="4"/>
  <c r="EH32" i="4"/>
  <c r="AT78" i="4"/>
  <c r="AT54" i="4"/>
  <c r="AT32" i="4"/>
  <c r="LK78" i="4"/>
  <c r="LJ54" i="4"/>
  <c r="LJ32" i="4"/>
  <c r="KV78" i="4"/>
  <c r="KU54" i="4"/>
  <c r="KU32" i="4"/>
  <c r="HI78" i="4"/>
  <c r="HG54" i="4"/>
  <c r="HG32" i="4"/>
  <c r="DV78" i="4"/>
  <c r="DS54" i="4"/>
  <c r="DS32" i="4"/>
  <c r="AE78" i="4"/>
  <c r="AE54" i="4"/>
  <c r="AE32" i="4"/>
  <c r="DG78" i="4"/>
  <c r="DD32" i="4"/>
  <c r="P78" i="4"/>
  <c r="P54" i="4"/>
  <c r="P32" i="4"/>
  <c r="KG78" i="4"/>
  <c r="KF54" i="4"/>
  <c r="KF32" i="4"/>
  <c r="GT78" i="4"/>
  <c r="GR32" i="4"/>
  <c r="DD54" i="4"/>
  <c r="GR54" i="4"/>
  <c r="EZ78" i="4"/>
  <c r="EW54" i="4"/>
  <c r="EW32" i="4"/>
  <c r="BI78" i="4"/>
  <c r="BI54" i="4"/>
  <c r="BI32" i="4"/>
  <c r="LZ78" i="4"/>
  <c r="LY54" i="4"/>
  <c r="LY32" i="4"/>
  <c r="IM78" i="4"/>
  <c r="IK54" i="4"/>
  <c r="IK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<sst xmlns="http://schemas.openxmlformats.org/spreadsheetml/2006/main" count="344" uniqueCount="188">
  <si>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</si>
  <si>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</si>
  <si>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</si>
  <si>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</si>
  <si>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</si>
  <si>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</si>
  <si>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</si>
  <si>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</si>
  <si>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</si>
  <si>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</si>
  <si>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</si>
  <si>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</si>
  <si>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</si>
  <si>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</si>
  <si>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</si>
  <si>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</si>
  <si>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</si>
  <si>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</si>
  <si>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</si>
  <si>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</si>
  <si>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</si>
  <si>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</si>
  <si>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</si>
  <si>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</si>
  <si>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</si>
  <si>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</si>
  <si>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</si>
  <si>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</si>
  <si>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</si>
  <si>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</si>
  <si>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</si>
  <si>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</si>
  <si>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</si>
  <si>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</si>
  <si>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</si>
  <si>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</si>
  <si>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</si>
  <si>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</si>
  <si>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</si>
  <si>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</si>
  <si>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</si>
  <si>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</si>
  <si>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</si>
  <si>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</si>
  <si>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</si>
  <si>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</si>
  <si>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</si>
  <si>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</si>
  <si>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</si>
  <si>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</si>
  <si>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</si>
  <si>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</si>
  <si>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</si>
  <si>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</si>
  <si>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</si>
  <si>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</si>
  <si>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</si>
  <si>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</si>
  <si>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</si>
  <si>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</si>
  <si>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</si>
  <si>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</si>
  <si>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</si>
  <si>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</si>
  <si>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</si>
  <si>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</si>
  <si>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</si>
  <si>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</si>
  <si>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</si>
  <si>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</si>
  <si>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</si>
  <si>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</si>
  <si>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</si>
  <si>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</si>
  <si>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</si>
  <si>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</si>
  <si>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</si>
  <si>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</si>
  <si>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</si>
  <si>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</si>
  <si>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</si>
  <si>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</si>
  <si>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</si>
  <si>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</si>
  <si>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</si>
  <si>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</si>
  <si>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</si>
  <si>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</si>
  <si>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</si>
  <si>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</si>
  <si>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</si>
  <si>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</si>
  <si>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</si>
  <si>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</si>
  <si>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</si>
  <si>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</si>
  <si>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</si>
  <si>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</si>
  <si>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</si>
  <si>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</si>
  <si>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</si>
  <si>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</si>
  <si>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</si>
  <si>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</si>
  <si>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</si>
  <si>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</si>
  <si>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</si>
  <si>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</si>
  <si>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</si>
  <si>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</si>
  <si>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</si>
  <si>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</si>
  <si>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</si>
  <si>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</si>
  <si>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</si>
  <si>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</si>
  <si>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</si>
  <si>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</si>
  <si>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</si>
  <si>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</si>
  <si>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</si>
  <si>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</si>
  <si>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</si>
  <si>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</si>
  <si>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</si>
  <si>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</si>
  <si>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</si>
  <si>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</si>
  <si>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</si>
  <si>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</si>
  <si>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</si>
  <si>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</si>
  <si>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</si>
  <si>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</si>
  <si>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</si>
  <si>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</si>
  <si>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</si>
  <si>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</si>
  <si>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</si>
  <si>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</si>
  <si>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</si>
  <si>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</si>
  <si>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</si>
  <si>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</si>
  <si>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</si>
  <si>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</si>
  <si>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</si>
  <si>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</si>
  <si>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</si>
  <si>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</si>
  <si>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</si>
  <si>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</si>
  <si>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</si>
  <si>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</si>
  <si>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</si>
  <si>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</si>
  <si>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</si>
  <si>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</si>
  <si>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</si>
  <si>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</si>
  <si>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</si>
  <si>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</si>
  <si>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</si>
  <si>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</si>
  <si>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</si>
  <si>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</si>
  <si>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</si>
  <si>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</si>
  <si>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</si>
  <si>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</si>
  <si>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</si>
  <si>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</si>
  <si>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民間企業出身 学術・研究機関出身</t>
  </si>
  <si>
    <t>直営</t>
  </si>
  <si>
    <t>対象</t>
  </si>
  <si>
    <t>ド 訓 ガ</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</si>
  <si>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</si>
  <si>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</si>
  <si>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</si>
  <si>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</si>
  <si>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</si>
  <si>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</si>
  <si>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</si>
  <si>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</si>
  <si>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津軽地域医療圏東部の基幹病院として、365日24時間の二次救急医療を提供し、年間約5,000件の救急患者を受け入れているほか、地域の開業医不足を補うため、小児科の外来診療日を拡充するなど、地域医療提供体制の確保に努めている。
　また基幹型臨床研修病院として、初期研修医の受け入れ及び育成を行っている。</t>
    <rPh sb="64" eb="66">
      <t>チイキ</t>
    </rPh>
    <rPh sb="67" eb="70">
      <t>カイギョウイ</t>
    </rPh>
    <rPh sb="70" eb="72">
      <t>フソク</t>
    </rPh>
    <rPh sb="73" eb="74">
      <t>オギナ</t>
    </rPh>
    <rPh sb="78" eb="81">
      <t>ショウニカ</t>
    </rPh>
    <rPh sb="82" eb="87">
      <t>ガイライシンリョウビ</t>
    </rPh>
    <rPh sb="88" eb="90">
      <t>カクジュウ</t>
    </rPh>
    <rPh sb="95" eb="99">
      <t>チイキイリョウ</t>
    </rPh>
    <rPh sb="99" eb="103">
      <t>テイキョウタイセイ</t>
    </rPh>
    <rPh sb="104" eb="106">
      <t>カクホ</t>
    </rPh>
    <rPh sb="107" eb="108">
      <t>ツト</t>
    </rPh>
    <phoneticPr fontId="5"/>
  </si>
  <si>
    <t>　令和5年度は常勤医増の効果もあり、病床利用率が前年度から4ポイント改善した。
　そのため医業収益は増収となったが、光熱水費や燃料費の高騰に加え、高額薬品の購入数が増えていることや新型コロナの治療薬について国からの無償譲渡がなくなったことを主な要因として薬品費が著しく増加しており、医業収支比率はわずかに悪化したものの、類似病院及び全国の平均値を上回っている。
　また、修正医業収支比率と医業収支比率の差も小さく、医業収支における一般会計繰入金への依存度が低い状況が続いている。
　経常収支比率も同様に悪化しているが、その主な要因は新型コロナ関連補助金が縮小されたことによるものであり、類似病院や全国平均と比較するとその影響は小さいものであった。</t>
    <rPh sb="1" eb="3">
      <t>レイワ</t>
    </rPh>
    <rPh sb="4" eb="6">
      <t>ネンド</t>
    </rPh>
    <rPh sb="7" eb="9">
      <t>ジョウキン</t>
    </rPh>
    <rPh sb="9" eb="10">
      <t>イ</t>
    </rPh>
    <rPh sb="10" eb="11">
      <t>ゾウ</t>
    </rPh>
    <rPh sb="12" eb="14">
      <t>コウカ</t>
    </rPh>
    <rPh sb="18" eb="23">
      <t>ビョウショウリヨウリツ</t>
    </rPh>
    <rPh sb="24" eb="27">
      <t>ゼンネンド</t>
    </rPh>
    <rPh sb="34" eb="36">
      <t>カイゼン</t>
    </rPh>
    <rPh sb="45" eb="49">
      <t>イギョウシュウエキ</t>
    </rPh>
    <rPh sb="50" eb="52">
      <t>ゾウシュウ</t>
    </rPh>
    <rPh sb="58" eb="62">
      <t>コウネツスイヒ</t>
    </rPh>
    <rPh sb="63" eb="66">
      <t>ネンリョウヒ</t>
    </rPh>
    <rPh sb="67" eb="69">
      <t>コウトウ</t>
    </rPh>
    <rPh sb="70" eb="71">
      <t>クワ</t>
    </rPh>
    <rPh sb="127" eb="130">
      <t>ヤクヒンヒ</t>
    </rPh>
    <rPh sb="145" eb="147">
      <t>ヒリツ</t>
    </rPh>
    <rPh sb="160" eb="164">
      <t>ルイジビョウイン</t>
    </rPh>
    <rPh sb="164" eb="165">
      <t>オヨ</t>
    </rPh>
    <rPh sb="166" eb="168">
      <t>ゼンコク</t>
    </rPh>
    <rPh sb="169" eb="172">
      <t>ヘイキンチ</t>
    </rPh>
    <rPh sb="173" eb="175">
      <t>ウワマワ</t>
    </rPh>
    <rPh sb="185" eb="187">
      <t>シュウセイ</t>
    </rPh>
    <rPh sb="187" eb="193">
      <t>イギョウシュウシヒリツ</t>
    </rPh>
    <rPh sb="194" eb="200">
      <t>イギョウシュウシヒリツ</t>
    </rPh>
    <rPh sb="201" eb="202">
      <t>サ</t>
    </rPh>
    <rPh sb="203" eb="204">
      <t>チイ</t>
    </rPh>
    <rPh sb="207" eb="211">
      <t>イギョウシュウシ</t>
    </rPh>
    <rPh sb="215" eb="217">
      <t>イッパン</t>
    </rPh>
    <rPh sb="217" eb="219">
      <t>カイケイ</t>
    </rPh>
    <rPh sb="219" eb="222">
      <t>クリイレキン</t>
    </rPh>
    <rPh sb="224" eb="227">
      <t>イゾンド</t>
    </rPh>
    <rPh sb="228" eb="229">
      <t>ヒク</t>
    </rPh>
    <rPh sb="230" eb="232">
      <t>ジョウキョウ</t>
    </rPh>
    <rPh sb="233" eb="234">
      <t>ツヅ</t>
    </rPh>
    <rPh sb="241" eb="245">
      <t>ケイジョウシュウシ</t>
    </rPh>
    <rPh sb="245" eb="247">
      <t>ヒリツ</t>
    </rPh>
    <rPh sb="248" eb="250">
      <t>ドウヨウ</t>
    </rPh>
    <rPh sb="251" eb="253">
      <t>アッカ</t>
    </rPh>
    <rPh sb="261" eb="262">
      <t>オモ</t>
    </rPh>
    <rPh sb="263" eb="265">
      <t>ヨウイン</t>
    </rPh>
    <rPh sb="266" eb="268">
      <t>シンガタ</t>
    </rPh>
    <rPh sb="271" eb="276">
      <t>カンレンホジョキン</t>
    </rPh>
    <rPh sb="277" eb="279">
      <t>シュクショウ</t>
    </rPh>
    <rPh sb="293" eb="297">
      <t>ルイジビョウイン</t>
    </rPh>
    <rPh sb="298" eb="302">
      <t>ゼンコクヘイキン</t>
    </rPh>
    <rPh sb="303" eb="305">
      <t>ヒカク</t>
    </rPh>
    <rPh sb="310" eb="312">
      <t>エイキョウ</t>
    </rPh>
    <rPh sb="313" eb="314">
      <t>チイ</t>
    </rPh>
    <phoneticPr fontId="5"/>
  </si>
  <si>
    <t>　有形固定資産及び器械備品の減価償却率が共に類似病院平均及び全国平均より高い水準のままである。
　経営状況の悪化により必要最低限の設備更新に止めざるを得ないため、施設・設備・医療機器更新が進んでいない状況となっている。
　劇的な改善は難しいが、今後も計画的に設備更新を進めていきたい。</t>
    <phoneticPr fontId="5"/>
  </si>
  <si>
    <t>　令和５年度に策定した「黒石市国民健康保険黒石病院経営強化プラン」に基づき、経営改善に努めているところだが、診療報酬改定や物価高騰の影響により、計画どおりの経営改善が進んでいない。
　当院では、青森県地域医療構想によって示された方向性も踏まえ、急性期病床の削減、地域包括ケア病棟への機能転換を既に行っているが、慢性的な人員不足を背景に令和６年12月から病棟再編を実施し、病棟スタッフの再配置を実施した。
　この取り組みにより、安定的な夜勤体制の確保や新規加算の取得を図り、引き続き病床利用率の改善及び医業収支比率100％を目指していく。
　また、令和７年度にCTとMRIといった大型医療機器の更新を控えていることから、一般会計繰入金の確保に努め、安定的に経常黒字を実現できる経営体制の構築を図っていく。</t>
    <rPh sb="38" eb="40">
      <t>ケイエイ</t>
    </rPh>
    <rPh sb="40" eb="42">
      <t>カイゼン</t>
    </rPh>
    <rPh sb="43" eb="44">
      <t>ツト</t>
    </rPh>
    <rPh sb="54" eb="60">
      <t>シンリョウホウシュウカイテイ</t>
    </rPh>
    <rPh sb="61" eb="65">
      <t>ブッカコウトウ</t>
    </rPh>
    <rPh sb="66" eb="68">
      <t>エイキョウ</t>
    </rPh>
    <rPh sb="72" eb="74">
      <t>ケイカク</t>
    </rPh>
    <rPh sb="78" eb="82">
      <t>ケイエイカイゼン</t>
    </rPh>
    <rPh sb="83" eb="84">
      <t>スス</t>
    </rPh>
    <rPh sb="110" eb="111">
      <t>シメ</t>
    </rPh>
    <rPh sb="114" eb="117">
      <t>ホウコウセイ</t>
    </rPh>
    <rPh sb="155" eb="158">
      <t>マンセイテキ</t>
    </rPh>
    <rPh sb="159" eb="161">
      <t>ジンイン</t>
    </rPh>
    <rPh sb="161" eb="163">
      <t>フソク</t>
    </rPh>
    <rPh sb="164" eb="166">
      <t>ハイケイ</t>
    </rPh>
    <rPh sb="167" eb="169">
      <t>レイワ</t>
    </rPh>
    <rPh sb="170" eb="171">
      <t>ネン</t>
    </rPh>
    <rPh sb="173" eb="174">
      <t>ガツ</t>
    </rPh>
    <rPh sb="176" eb="180">
      <t>ビョウトウサイヘン</t>
    </rPh>
    <rPh sb="181" eb="183">
      <t>ジッシ</t>
    </rPh>
    <rPh sb="185" eb="187">
      <t>ビョウトウ</t>
    </rPh>
    <rPh sb="192" eb="195">
      <t>サイハイチ</t>
    </rPh>
    <rPh sb="196" eb="198">
      <t>ジッシ</t>
    </rPh>
    <rPh sb="205" eb="206">
      <t>ト</t>
    </rPh>
    <rPh sb="207" eb="208">
      <t>ク</t>
    </rPh>
    <rPh sb="213" eb="216">
      <t>アンテイテキ</t>
    </rPh>
    <rPh sb="217" eb="221">
      <t>ヤキンタイセイ</t>
    </rPh>
    <rPh sb="222" eb="224">
      <t>カクホ</t>
    </rPh>
    <rPh sb="225" eb="229">
      <t>シンキカサン</t>
    </rPh>
    <rPh sb="230" eb="232">
      <t>シュトク</t>
    </rPh>
    <rPh sb="233" eb="234">
      <t>ハカ</t>
    </rPh>
    <rPh sb="236" eb="237">
      <t>ヒ</t>
    </rPh>
    <rPh sb="238" eb="239">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</si>
</sst>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71.099999999999994</c:v>
                </c:pt>
                <c:pt idx="1">
                  <c:v>67.599999999999994</c:v>
                </c:pt>
                <c:pt idx="2">
                  <c:v>63.6</c:v>
                </c:pt>
                <c:pt idx="3">
                  <c:v>64.8</c:v>
                </c:pt>
                <c:pt idx="4">
                  <c:v>66.8</c:v>
                </c:pt>
              </c:numCache>
            </c:numRef>
          </c:val>
          <c:extLst>
            <c:ext xmlns:c16="http://schemas.microsoft.com/office/drawing/2014/chart" uri="{C3380CC4-5D6E-409C-BE32-E72D297353CC}">
              <c16:uniqueId val="{00000000-F21B-41FD-9FE4-3A7245A5603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F21B-41FD-9FE4-3A7245A5603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10048</c:v>
                </c:pt>
                <c:pt idx="1">
                  <c:v>9789</c:v>
                </c:pt>
                <c:pt idx="2">
                  <c:v>9850</c:v>
                </c:pt>
                <c:pt idx="3">
                  <c:v>10340</c:v>
                </c:pt>
                <c:pt idx="4">
                  <c:v>10631</c:v>
                </c:pt>
              </c:numCache>
            </c:numRef>
          </c:val>
          <c:extLst>
            <c:ext xmlns:c16="http://schemas.microsoft.com/office/drawing/2014/chart" uri="{C3380CC4-5D6E-409C-BE32-E72D297353CC}">
              <c16:uniqueId val="{00000000-E21F-4F17-A05E-46C9942C781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E21F-4F17-A05E-46C9942C781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42436</c:v>
                </c:pt>
                <c:pt idx="1">
                  <c:v>43474</c:v>
                </c:pt>
                <c:pt idx="2">
                  <c:v>43696</c:v>
                </c:pt>
                <c:pt idx="3">
                  <c:v>43135</c:v>
                </c:pt>
                <c:pt idx="4">
                  <c:v>43608</c:v>
                </c:pt>
              </c:numCache>
            </c:numRef>
          </c:val>
          <c:extLst>
            <c:ext xmlns:c16="http://schemas.microsoft.com/office/drawing/2014/chart" uri="{C3380CC4-5D6E-409C-BE32-E72D297353CC}">
              <c16:uniqueId val="{00000000-F4EF-4CB2-80F1-83B46EECDB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F4EF-4CB2-80F1-83B46EECDBC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97.2</c:v>
                </c:pt>
                <c:pt idx="1">
                  <c:v>102.8</c:v>
                </c:pt>
                <c:pt idx="2">
                  <c:v>107.3</c:v>
                </c:pt>
                <c:pt idx="3">
                  <c:v>106.1</c:v>
                </c:pt>
                <c:pt idx="4">
                  <c:v>104.2</c:v>
                </c:pt>
              </c:numCache>
            </c:numRef>
          </c:val>
          <c:extLst>
            <c:ext xmlns:c16="http://schemas.microsoft.com/office/drawing/2014/chart" uri="{C3380CC4-5D6E-409C-BE32-E72D297353CC}">
              <c16:uniqueId val="{00000000-FCED-4D5B-B32F-22BEDC6BC2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FCED-4D5B-B32F-22BEDC6BC26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94.2</c:v>
                </c:pt>
                <c:pt idx="1">
                  <c:v>90.1</c:v>
                </c:pt>
                <c:pt idx="2">
                  <c:v>89.4</c:v>
                </c:pt>
                <c:pt idx="3">
                  <c:v>87.5</c:v>
                </c:pt>
                <c:pt idx="4">
                  <c:v>88.2</c:v>
                </c:pt>
              </c:numCache>
            </c:numRef>
          </c:val>
          <c:extLst>
            <c:ext xmlns:c16="http://schemas.microsoft.com/office/drawing/2014/chart" uri="{C3380CC4-5D6E-409C-BE32-E72D297353CC}">
              <c16:uniqueId val="{00000000-658A-4320-8FAE-22DAC6FAFAB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658A-4320-8FAE-22DAC6FAFAB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94.7</c:v>
                </c:pt>
                <c:pt idx="1">
                  <c:v>90.6</c:v>
                </c:pt>
                <c:pt idx="2">
                  <c:v>90</c:v>
                </c:pt>
                <c:pt idx="3">
                  <c:v>89</c:v>
                </c:pt>
                <c:pt idx="4">
                  <c:v>88.7</c:v>
                </c:pt>
              </c:numCache>
            </c:numRef>
          </c:val>
          <c:extLst>
            <c:ext xmlns:c16="http://schemas.microsoft.com/office/drawing/2014/chart" uri="{C3380CC4-5D6E-409C-BE32-E72D297353CC}">
              <c16:uniqueId val="{00000000-F32A-4B70-8C66-FE16A2DD46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F32A-4B70-8C66-FE16A2DD463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96.5</c:v>
                </c:pt>
                <c:pt idx="1">
                  <c:v>98.8</c:v>
                </c:pt>
                <c:pt idx="2">
                  <c:v>99.6</c:v>
                </c:pt>
                <c:pt idx="3">
                  <c:v>98.5</c:v>
                </c:pt>
                <c:pt idx="4">
                  <c:v>96.5</c:v>
                </c:pt>
              </c:numCache>
            </c:numRef>
          </c:val>
          <c:extLst>
            <c:ext xmlns:c16="http://schemas.microsoft.com/office/drawing/2014/chart" uri="{C3380CC4-5D6E-409C-BE32-E72D297353CC}">
              <c16:uniqueId val="{00000000-48F9-4D7D-8A65-53AEF890D1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48F9-4D7D-8A65-53AEF890D1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55.3</c:v>
                </c:pt>
                <c:pt idx="1">
                  <c:v>55.6</c:v>
                </c:pt>
                <c:pt idx="2">
                  <c:v>57.6</c:v>
                </c:pt>
                <c:pt idx="3">
                  <c:v>57.5</c:v>
                </c:pt>
                <c:pt idx="4">
                  <c:v>59</c:v>
                </c:pt>
              </c:numCache>
            </c:numRef>
          </c:val>
          <c:extLst>
            <c:ext xmlns:c16="http://schemas.microsoft.com/office/drawing/2014/chart" uri="{C3380CC4-5D6E-409C-BE32-E72D297353CC}">
              <c16:uniqueId val="{00000000-584C-420F-8094-76D08AD2331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584C-420F-8094-76D08AD2331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84.1</c:v>
                </c:pt>
                <c:pt idx="1">
                  <c:v>85.1</c:v>
                </c:pt>
                <c:pt idx="2">
                  <c:v>85.9</c:v>
                </c:pt>
                <c:pt idx="3">
                  <c:v>85.8</c:v>
                </c:pt>
                <c:pt idx="4">
                  <c:v>82</c:v>
                </c:pt>
              </c:numCache>
            </c:numRef>
          </c:val>
          <c:extLst>
            <c:ext xmlns:c16="http://schemas.microsoft.com/office/drawing/2014/chart" uri="{C3380CC4-5D6E-409C-BE32-E72D297353CC}">
              <c16:uniqueId val="{00000000-F8A1-40BB-9021-F09ECA68162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F8A1-40BB-9021-F09ECA68162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34728611</c:v>
                </c:pt>
                <c:pt idx="1">
                  <c:v>35713144</c:v>
                </c:pt>
                <c:pt idx="2">
                  <c:v>35876125</c:v>
                </c:pt>
                <c:pt idx="3">
                  <c:v>37344447</c:v>
                </c:pt>
                <c:pt idx="4">
                  <c:v>37738039</c:v>
                </c:pt>
              </c:numCache>
            </c:numRef>
          </c:val>
          <c:extLst>
            <c:ext xmlns:c16="http://schemas.microsoft.com/office/drawing/2014/chart" uri="{C3380CC4-5D6E-409C-BE32-E72D297353CC}">
              <c16:uniqueId val="{00000000-080E-4870-AF62-002709C859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080E-4870-AF62-002709C859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16.8</c:v>
                </c:pt>
                <c:pt idx="1">
                  <c:v>15.9</c:v>
                </c:pt>
                <c:pt idx="2">
                  <c:v>15.3</c:v>
                </c:pt>
                <c:pt idx="3">
                  <c:v>16.100000000000001</c:v>
                </c:pt>
                <c:pt idx="4">
                  <c:v>18.399999999999999</c:v>
                </c:pt>
              </c:numCache>
            </c:numRef>
          </c:val>
          <c:extLst>
            <c:ext xmlns:c16="http://schemas.microsoft.com/office/drawing/2014/chart" uri="{C3380CC4-5D6E-409C-BE32-E72D297353CC}">
              <c16:uniqueId val="{00000000-45E1-4BFF-B907-F55E319229F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45E1-4BFF-B907-F55E319229F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53.6</c:v>
                </c:pt>
                <c:pt idx="1">
                  <c:v>57.7</c:v>
                </c:pt>
                <c:pt idx="2">
                  <c:v>59.9</c:v>
                </c:pt>
                <c:pt idx="3">
                  <c:v>59.2</c:v>
                </c:pt>
                <c:pt idx="4">
                  <c:v>57.8</c:v>
                </c:pt>
              </c:numCache>
            </c:numRef>
          </c:val>
          <c:extLst>
            <c:ext xmlns:c16="http://schemas.microsoft.com/office/drawing/2014/chart" uri="{C3380CC4-5D6E-409C-BE32-E72D297353CC}">
              <c16:uniqueId val="{00000000-B65B-4FE9-A00F-2199538F16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B65B-4FE9-A00F-2199538F16A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E1" zoomScale="85" zoomScaleNormal="85"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青森県黒石市　国保黒石病院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民間企業出身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257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257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31003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16150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213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213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96.5</v>
      </c>
      <c r="Q33" s="70"/>
      <c r="R33" s="70"/>
      <c r="S33" s="70"/>
      <c r="T33" s="70"/>
      <c r="U33" s="70"/>
      <c r="V33" s="70"/>
      <c r="W33" s="70"/>
      <c r="X33" s="70"/>
      <c r="Y33" s="70"/>
      <c r="Z33" s="70"/>
      <c r="AA33" s="70"/>
      <c r="AB33" s="70"/>
      <c r="AC33" s="70"/>
      <c r="AD33" s="71"/>
      <c r="AE33" s="69">
        <f>データ!AJ7</f>
        <v>98.8</v>
      </c>
      <c r="AF33" s="70"/>
      <c r="AG33" s="70"/>
      <c r="AH33" s="70"/>
      <c r="AI33" s="70"/>
      <c r="AJ33" s="70"/>
      <c r="AK33" s="70"/>
      <c r="AL33" s="70"/>
      <c r="AM33" s="70"/>
      <c r="AN33" s="70"/>
      <c r="AO33" s="70"/>
      <c r="AP33" s="70"/>
      <c r="AQ33" s="70"/>
      <c r="AR33" s="70"/>
      <c r="AS33" s="71"/>
      <c r="AT33" s="69">
        <f>データ!AK7</f>
        <v>99.6</v>
      </c>
      <c r="AU33" s="70"/>
      <c r="AV33" s="70"/>
      <c r="AW33" s="70"/>
      <c r="AX33" s="70"/>
      <c r="AY33" s="70"/>
      <c r="AZ33" s="70"/>
      <c r="BA33" s="70"/>
      <c r="BB33" s="70"/>
      <c r="BC33" s="70"/>
      <c r="BD33" s="70"/>
      <c r="BE33" s="70"/>
      <c r="BF33" s="70"/>
      <c r="BG33" s="70"/>
      <c r="BH33" s="71"/>
      <c r="BI33" s="69">
        <f>データ!AL7</f>
        <v>98.5</v>
      </c>
      <c r="BJ33" s="70"/>
      <c r="BK33" s="70"/>
      <c r="BL33" s="70"/>
      <c r="BM33" s="70"/>
      <c r="BN33" s="70"/>
      <c r="BO33" s="70"/>
      <c r="BP33" s="70"/>
      <c r="BQ33" s="70"/>
      <c r="BR33" s="70"/>
      <c r="BS33" s="70"/>
      <c r="BT33" s="70"/>
      <c r="BU33" s="70"/>
      <c r="BV33" s="70"/>
      <c r="BW33" s="71"/>
      <c r="BX33" s="69">
        <f>データ!AM7</f>
        <v>96.5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94.7</v>
      </c>
      <c r="DE33" s="70"/>
      <c r="DF33" s="70"/>
      <c r="DG33" s="70"/>
      <c r="DH33" s="70"/>
      <c r="DI33" s="70"/>
      <c r="DJ33" s="70"/>
      <c r="DK33" s="70"/>
      <c r="DL33" s="70"/>
      <c r="DM33" s="70"/>
      <c r="DN33" s="70"/>
      <c r="DO33" s="70"/>
      <c r="DP33" s="70"/>
      <c r="DQ33" s="70"/>
      <c r="DR33" s="71"/>
      <c r="DS33" s="69">
        <f>データ!AU7</f>
        <v>90.6</v>
      </c>
      <c r="DT33" s="70"/>
      <c r="DU33" s="70"/>
      <c r="DV33" s="70"/>
      <c r="DW33" s="70"/>
      <c r="DX33" s="70"/>
      <c r="DY33" s="70"/>
      <c r="DZ33" s="70"/>
      <c r="EA33" s="70"/>
      <c r="EB33" s="70"/>
      <c r="EC33" s="70"/>
      <c r="ED33" s="70"/>
      <c r="EE33" s="70"/>
      <c r="EF33" s="70"/>
      <c r="EG33" s="71"/>
      <c r="EH33" s="69">
        <f>データ!AV7</f>
        <v>90</v>
      </c>
      <c r="EI33" s="70"/>
      <c r="EJ33" s="70"/>
      <c r="EK33" s="70"/>
      <c r="EL33" s="70"/>
      <c r="EM33" s="70"/>
      <c r="EN33" s="70"/>
      <c r="EO33" s="70"/>
      <c r="EP33" s="70"/>
      <c r="EQ33" s="70"/>
      <c r="ER33" s="70"/>
      <c r="ES33" s="70"/>
      <c r="ET33" s="70"/>
      <c r="EU33" s="70"/>
      <c r="EV33" s="71"/>
      <c r="EW33" s="69">
        <f>データ!AW7</f>
        <v>89</v>
      </c>
      <c r="EX33" s="70"/>
      <c r="EY33" s="70"/>
      <c r="EZ33" s="70"/>
      <c r="FA33" s="70"/>
      <c r="FB33" s="70"/>
      <c r="FC33" s="70"/>
      <c r="FD33" s="70"/>
      <c r="FE33" s="70"/>
      <c r="FF33" s="70"/>
      <c r="FG33" s="70"/>
      <c r="FH33" s="70"/>
      <c r="FI33" s="70"/>
      <c r="FJ33" s="70"/>
      <c r="FK33" s="71"/>
      <c r="FL33" s="69">
        <f>データ!AX7</f>
        <v>88.7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94.2</v>
      </c>
      <c r="GS33" s="70"/>
      <c r="GT33" s="70"/>
      <c r="GU33" s="70"/>
      <c r="GV33" s="70"/>
      <c r="GW33" s="70"/>
      <c r="GX33" s="70"/>
      <c r="GY33" s="70"/>
      <c r="GZ33" s="70"/>
      <c r="HA33" s="70"/>
      <c r="HB33" s="70"/>
      <c r="HC33" s="70"/>
      <c r="HD33" s="70"/>
      <c r="HE33" s="70"/>
      <c r="HF33" s="71"/>
      <c r="HG33" s="69">
        <f>データ!BF7</f>
        <v>90.1</v>
      </c>
      <c r="HH33" s="70"/>
      <c r="HI33" s="70"/>
      <c r="HJ33" s="70"/>
      <c r="HK33" s="70"/>
      <c r="HL33" s="70"/>
      <c r="HM33" s="70"/>
      <c r="HN33" s="70"/>
      <c r="HO33" s="70"/>
      <c r="HP33" s="70"/>
      <c r="HQ33" s="70"/>
      <c r="HR33" s="70"/>
      <c r="HS33" s="70"/>
      <c r="HT33" s="70"/>
      <c r="HU33" s="71"/>
      <c r="HV33" s="69">
        <f>データ!BG7</f>
        <v>89.4</v>
      </c>
      <c r="HW33" s="70"/>
      <c r="HX33" s="70"/>
      <c r="HY33" s="70"/>
      <c r="HZ33" s="70"/>
      <c r="IA33" s="70"/>
      <c r="IB33" s="70"/>
      <c r="IC33" s="70"/>
      <c r="ID33" s="70"/>
      <c r="IE33" s="70"/>
      <c r="IF33" s="70"/>
      <c r="IG33" s="70"/>
      <c r="IH33" s="70"/>
      <c r="II33" s="70"/>
      <c r="IJ33" s="71"/>
      <c r="IK33" s="69">
        <f>データ!BH7</f>
        <v>87.5</v>
      </c>
      <c r="IL33" s="70"/>
      <c r="IM33" s="70"/>
      <c r="IN33" s="70"/>
      <c r="IO33" s="70"/>
      <c r="IP33" s="70"/>
      <c r="IQ33" s="70"/>
      <c r="IR33" s="70"/>
      <c r="IS33" s="70"/>
      <c r="IT33" s="70"/>
      <c r="IU33" s="70"/>
      <c r="IV33" s="70"/>
      <c r="IW33" s="70"/>
      <c r="IX33" s="70"/>
      <c r="IY33" s="71"/>
      <c r="IZ33" s="69">
        <f>データ!BI7</f>
        <v>88.2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71.099999999999994</v>
      </c>
      <c r="KG33" s="70"/>
      <c r="KH33" s="70"/>
      <c r="KI33" s="70"/>
      <c r="KJ33" s="70"/>
      <c r="KK33" s="70"/>
      <c r="KL33" s="70"/>
      <c r="KM33" s="70"/>
      <c r="KN33" s="70"/>
      <c r="KO33" s="70"/>
      <c r="KP33" s="70"/>
      <c r="KQ33" s="70"/>
      <c r="KR33" s="70"/>
      <c r="KS33" s="70"/>
      <c r="KT33" s="71"/>
      <c r="KU33" s="69">
        <f>データ!BQ7</f>
        <v>67.599999999999994</v>
      </c>
      <c r="KV33" s="70"/>
      <c r="KW33" s="70"/>
      <c r="KX33" s="70"/>
      <c r="KY33" s="70"/>
      <c r="KZ33" s="70"/>
      <c r="LA33" s="70"/>
      <c r="LB33" s="70"/>
      <c r="LC33" s="70"/>
      <c r="LD33" s="70"/>
      <c r="LE33" s="70"/>
      <c r="LF33" s="70"/>
      <c r="LG33" s="70"/>
      <c r="LH33" s="70"/>
      <c r="LI33" s="71"/>
      <c r="LJ33" s="69">
        <f>データ!BR7</f>
        <v>63.6</v>
      </c>
      <c r="LK33" s="70"/>
      <c r="LL33" s="70"/>
      <c r="LM33" s="70"/>
      <c r="LN33" s="70"/>
      <c r="LO33" s="70"/>
      <c r="LP33" s="70"/>
      <c r="LQ33" s="70"/>
      <c r="LR33" s="70"/>
      <c r="LS33" s="70"/>
      <c r="LT33" s="70"/>
      <c r="LU33" s="70"/>
      <c r="LV33" s="70"/>
      <c r="LW33" s="70"/>
      <c r="LX33" s="71"/>
      <c r="LY33" s="69">
        <f>データ!BS7</f>
        <v>64.8</v>
      </c>
      <c r="LZ33" s="70"/>
      <c r="MA33" s="70"/>
      <c r="MB33" s="70"/>
      <c r="MC33" s="70"/>
      <c r="MD33" s="70"/>
      <c r="ME33" s="70"/>
      <c r="MF33" s="70"/>
      <c r="MG33" s="70"/>
      <c r="MH33" s="70"/>
      <c r="MI33" s="70"/>
      <c r="MJ33" s="70"/>
      <c r="MK33" s="70"/>
      <c r="ML33" s="70"/>
      <c r="MM33" s="71"/>
      <c r="MN33" s="69">
        <f>データ!BT7</f>
        <v>66.8</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185</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186</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42436</v>
      </c>
      <c r="Q55" s="67"/>
      <c r="R55" s="67"/>
      <c r="S55" s="67"/>
      <c r="T55" s="67"/>
      <c r="U55" s="67"/>
      <c r="V55" s="67"/>
      <c r="W55" s="67"/>
      <c r="X55" s="67"/>
      <c r="Y55" s="67"/>
      <c r="Z55" s="67"/>
      <c r="AA55" s="67"/>
      <c r="AB55" s="67"/>
      <c r="AC55" s="67"/>
      <c r="AD55" s="68"/>
      <c r="AE55" s="66">
        <f>データ!CB7</f>
        <v>43474</v>
      </c>
      <c r="AF55" s="67"/>
      <c r="AG55" s="67"/>
      <c r="AH55" s="67"/>
      <c r="AI55" s="67"/>
      <c r="AJ55" s="67"/>
      <c r="AK55" s="67"/>
      <c r="AL55" s="67"/>
      <c r="AM55" s="67"/>
      <c r="AN55" s="67"/>
      <c r="AO55" s="67"/>
      <c r="AP55" s="67"/>
      <c r="AQ55" s="67"/>
      <c r="AR55" s="67"/>
      <c r="AS55" s="68"/>
      <c r="AT55" s="66">
        <f>データ!CC7</f>
        <v>43696</v>
      </c>
      <c r="AU55" s="67"/>
      <c r="AV55" s="67"/>
      <c r="AW55" s="67"/>
      <c r="AX55" s="67"/>
      <c r="AY55" s="67"/>
      <c r="AZ55" s="67"/>
      <c r="BA55" s="67"/>
      <c r="BB55" s="67"/>
      <c r="BC55" s="67"/>
      <c r="BD55" s="67"/>
      <c r="BE55" s="67"/>
      <c r="BF55" s="67"/>
      <c r="BG55" s="67"/>
      <c r="BH55" s="68"/>
      <c r="BI55" s="66">
        <f>データ!CD7</f>
        <v>43135</v>
      </c>
      <c r="BJ55" s="67"/>
      <c r="BK55" s="67"/>
      <c r="BL55" s="67"/>
      <c r="BM55" s="67"/>
      <c r="BN55" s="67"/>
      <c r="BO55" s="67"/>
      <c r="BP55" s="67"/>
      <c r="BQ55" s="67"/>
      <c r="BR55" s="67"/>
      <c r="BS55" s="67"/>
      <c r="BT55" s="67"/>
      <c r="BU55" s="67"/>
      <c r="BV55" s="67"/>
      <c r="BW55" s="68"/>
      <c r="BX55" s="66">
        <f>データ!CE7</f>
        <v>43608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10048</v>
      </c>
      <c r="DE55" s="67"/>
      <c r="DF55" s="67"/>
      <c r="DG55" s="67"/>
      <c r="DH55" s="67"/>
      <c r="DI55" s="67"/>
      <c r="DJ55" s="67"/>
      <c r="DK55" s="67"/>
      <c r="DL55" s="67"/>
      <c r="DM55" s="67"/>
      <c r="DN55" s="67"/>
      <c r="DO55" s="67"/>
      <c r="DP55" s="67"/>
      <c r="DQ55" s="67"/>
      <c r="DR55" s="68"/>
      <c r="DS55" s="66">
        <f>データ!CM7</f>
        <v>9789</v>
      </c>
      <c r="DT55" s="67"/>
      <c r="DU55" s="67"/>
      <c r="DV55" s="67"/>
      <c r="DW55" s="67"/>
      <c r="DX55" s="67"/>
      <c r="DY55" s="67"/>
      <c r="DZ55" s="67"/>
      <c r="EA55" s="67"/>
      <c r="EB55" s="67"/>
      <c r="EC55" s="67"/>
      <c r="ED55" s="67"/>
      <c r="EE55" s="67"/>
      <c r="EF55" s="67"/>
      <c r="EG55" s="68"/>
      <c r="EH55" s="66">
        <f>データ!CN7</f>
        <v>9850</v>
      </c>
      <c r="EI55" s="67"/>
      <c r="EJ55" s="67"/>
      <c r="EK55" s="67"/>
      <c r="EL55" s="67"/>
      <c r="EM55" s="67"/>
      <c r="EN55" s="67"/>
      <c r="EO55" s="67"/>
      <c r="EP55" s="67"/>
      <c r="EQ55" s="67"/>
      <c r="ER55" s="67"/>
      <c r="ES55" s="67"/>
      <c r="ET55" s="67"/>
      <c r="EU55" s="67"/>
      <c r="EV55" s="68"/>
      <c r="EW55" s="66">
        <f>データ!CO7</f>
        <v>10340</v>
      </c>
      <c r="EX55" s="67"/>
      <c r="EY55" s="67"/>
      <c r="EZ55" s="67"/>
      <c r="FA55" s="67"/>
      <c r="FB55" s="67"/>
      <c r="FC55" s="67"/>
      <c r="FD55" s="67"/>
      <c r="FE55" s="67"/>
      <c r="FF55" s="67"/>
      <c r="FG55" s="67"/>
      <c r="FH55" s="67"/>
      <c r="FI55" s="67"/>
      <c r="FJ55" s="67"/>
      <c r="FK55" s="68"/>
      <c r="FL55" s="66">
        <f>データ!CP7</f>
        <v>10631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53.6</v>
      </c>
      <c r="GS55" s="70"/>
      <c r="GT55" s="70"/>
      <c r="GU55" s="70"/>
      <c r="GV55" s="70"/>
      <c r="GW55" s="70"/>
      <c r="GX55" s="70"/>
      <c r="GY55" s="70"/>
      <c r="GZ55" s="70"/>
      <c r="HA55" s="70"/>
      <c r="HB55" s="70"/>
      <c r="HC55" s="70"/>
      <c r="HD55" s="70"/>
      <c r="HE55" s="70"/>
      <c r="HF55" s="71"/>
      <c r="HG55" s="69">
        <f>データ!CX7</f>
        <v>57.7</v>
      </c>
      <c r="HH55" s="70"/>
      <c r="HI55" s="70"/>
      <c r="HJ55" s="70"/>
      <c r="HK55" s="70"/>
      <c r="HL55" s="70"/>
      <c r="HM55" s="70"/>
      <c r="HN55" s="70"/>
      <c r="HO55" s="70"/>
      <c r="HP55" s="70"/>
      <c r="HQ55" s="70"/>
      <c r="HR55" s="70"/>
      <c r="HS55" s="70"/>
      <c r="HT55" s="70"/>
      <c r="HU55" s="71"/>
      <c r="HV55" s="69">
        <f>データ!CY7</f>
        <v>59.9</v>
      </c>
      <c r="HW55" s="70"/>
      <c r="HX55" s="70"/>
      <c r="HY55" s="70"/>
      <c r="HZ55" s="70"/>
      <c r="IA55" s="70"/>
      <c r="IB55" s="70"/>
      <c r="IC55" s="70"/>
      <c r="ID55" s="70"/>
      <c r="IE55" s="70"/>
      <c r="IF55" s="70"/>
      <c r="IG55" s="70"/>
      <c r="IH55" s="70"/>
      <c r="II55" s="70"/>
      <c r="IJ55" s="71"/>
      <c r="IK55" s="69">
        <f>データ!CZ7</f>
        <v>59.2</v>
      </c>
      <c r="IL55" s="70"/>
      <c r="IM55" s="70"/>
      <c r="IN55" s="70"/>
      <c r="IO55" s="70"/>
      <c r="IP55" s="70"/>
      <c r="IQ55" s="70"/>
      <c r="IR55" s="70"/>
      <c r="IS55" s="70"/>
      <c r="IT55" s="70"/>
      <c r="IU55" s="70"/>
      <c r="IV55" s="70"/>
      <c r="IW55" s="70"/>
      <c r="IX55" s="70"/>
      <c r="IY55" s="71"/>
      <c r="IZ55" s="69">
        <f>データ!DA7</f>
        <v>57.8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16.8</v>
      </c>
      <c r="KG55" s="70"/>
      <c r="KH55" s="70"/>
      <c r="KI55" s="70"/>
      <c r="KJ55" s="70"/>
      <c r="KK55" s="70"/>
      <c r="KL55" s="70"/>
      <c r="KM55" s="70"/>
      <c r="KN55" s="70"/>
      <c r="KO55" s="70"/>
      <c r="KP55" s="70"/>
      <c r="KQ55" s="70"/>
      <c r="KR55" s="70"/>
      <c r="KS55" s="70"/>
      <c r="KT55" s="71"/>
      <c r="KU55" s="69">
        <f>データ!DI7</f>
        <v>15.9</v>
      </c>
      <c r="KV55" s="70"/>
      <c r="KW55" s="70"/>
      <c r="KX55" s="70"/>
      <c r="KY55" s="70"/>
      <c r="KZ55" s="70"/>
      <c r="LA55" s="70"/>
      <c r="LB55" s="70"/>
      <c r="LC55" s="70"/>
      <c r="LD55" s="70"/>
      <c r="LE55" s="70"/>
      <c r="LF55" s="70"/>
      <c r="LG55" s="70"/>
      <c r="LH55" s="70"/>
      <c r="LI55" s="71"/>
      <c r="LJ55" s="69">
        <f>データ!DJ7</f>
        <v>15.3</v>
      </c>
      <c r="LK55" s="70"/>
      <c r="LL55" s="70"/>
      <c r="LM55" s="70"/>
      <c r="LN55" s="70"/>
      <c r="LO55" s="70"/>
      <c r="LP55" s="70"/>
      <c r="LQ55" s="70"/>
      <c r="LR55" s="70"/>
      <c r="LS55" s="70"/>
      <c r="LT55" s="70"/>
      <c r="LU55" s="70"/>
      <c r="LV55" s="70"/>
      <c r="LW55" s="70"/>
      <c r="LX55" s="71"/>
      <c r="LY55" s="69">
        <f>データ!DK7</f>
        <v>16.100000000000001</v>
      </c>
      <c r="LZ55" s="70"/>
      <c r="MA55" s="70"/>
      <c r="MB55" s="70"/>
      <c r="MC55" s="70"/>
      <c r="MD55" s="70"/>
      <c r="ME55" s="70"/>
      <c r="MF55" s="70"/>
      <c r="MG55" s="70"/>
      <c r="MH55" s="70"/>
      <c r="MI55" s="70"/>
      <c r="MJ55" s="70"/>
      <c r="MK55" s="70"/>
      <c r="ML55" s="70"/>
      <c r="MM55" s="71"/>
      <c r="MN55" s="69">
        <f>データ!DL7</f>
        <v>18.399999999999999</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97.2</v>
      </c>
      <c r="Q79" s="70"/>
      <c r="R79" s="70"/>
      <c r="S79" s="70"/>
      <c r="T79" s="70"/>
      <c r="U79" s="70"/>
      <c r="V79" s="70"/>
      <c r="W79" s="70"/>
      <c r="X79" s="70"/>
      <c r="Y79" s="70"/>
      <c r="Z79" s="70"/>
      <c r="AA79" s="70"/>
      <c r="AB79" s="70"/>
      <c r="AC79" s="70"/>
      <c r="AD79" s="71"/>
      <c r="AE79" s="69">
        <f>データ!DT7</f>
        <v>102.8</v>
      </c>
      <c r="AF79" s="70"/>
      <c r="AG79" s="70"/>
      <c r="AH79" s="70"/>
      <c r="AI79" s="70"/>
      <c r="AJ79" s="70"/>
      <c r="AK79" s="70"/>
      <c r="AL79" s="70"/>
      <c r="AM79" s="70"/>
      <c r="AN79" s="70"/>
      <c r="AO79" s="70"/>
      <c r="AP79" s="70"/>
      <c r="AQ79" s="70"/>
      <c r="AR79" s="70"/>
      <c r="AS79" s="71"/>
      <c r="AT79" s="69">
        <f>データ!DU7</f>
        <v>107.3</v>
      </c>
      <c r="AU79" s="70"/>
      <c r="AV79" s="70"/>
      <c r="AW79" s="70"/>
      <c r="AX79" s="70"/>
      <c r="AY79" s="70"/>
      <c r="AZ79" s="70"/>
      <c r="BA79" s="70"/>
      <c r="BB79" s="70"/>
      <c r="BC79" s="70"/>
      <c r="BD79" s="70"/>
      <c r="BE79" s="70"/>
      <c r="BF79" s="70"/>
      <c r="BG79" s="70"/>
      <c r="BH79" s="71"/>
      <c r="BI79" s="69">
        <f>データ!DV7</f>
        <v>106.1</v>
      </c>
      <c r="BJ79" s="70"/>
      <c r="BK79" s="70"/>
      <c r="BL79" s="70"/>
      <c r="BM79" s="70"/>
      <c r="BN79" s="70"/>
      <c r="BO79" s="70"/>
      <c r="BP79" s="70"/>
      <c r="BQ79" s="70"/>
      <c r="BR79" s="70"/>
      <c r="BS79" s="70"/>
      <c r="BT79" s="70"/>
      <c r="BU79" s="70"/>
      <c r="BV79" s="70"/>
      <c r="BW79" s="71"/>
      <c r="BX79" s="69">
        <f>データ!DW7</f>
        <v>104.2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55.3</v>
      </c>
      <c r="DH79" s="70"/>
      <c r="DI79" s="70"/>
      <c r="DJ79" s="70"/>
      <c r="DK79" s="70"/>
      <c r="DL79" s="70"/>
      <c r="DM79" s="70"/>
      <c r="DN79" s="70"/>
      <c r="DO79" s="70"/>
      <c r="DP79" s="70"/>
      <c r="DQ79" s="70"/>
      <c r="DR79" s="70"/>
      <c r="DS79" s="70"/>
      <c r="DT79" s="70"/>
      <c r="DU79" s="71"/>
      <c r="DV79" s="69">
        <f>データ!EE7</f>
        <v>55.6</v>
      </c>
      <c r="DW79" s="70"/>
      <c r="DX79" s="70"/>
      <c r="DY79" s="70"/>
      <c r="DZ79" s="70"/>
      <c r="EA79" s="70"/>
      <c r="EB79" s="70"/>
      <c r="EC79" s="70"/>
      <c r="ED79" s="70"/>
      <c r="EE79" s="70"/>
      <c r="EF79" s="70"/>
      <c r="EG79" s="70"/>
      <c r="EH79" s="70"/>
      <c r="EI79" s="70"/>
      <c r="EJ79" s="71"/>
      <c r="EK79" s="69">
        <f>データ!EF7</f>
        <v>57.6</v>
      </c>
      <c r="EL79" s="70"/>
      <c r="EM79" s="70"/>
      <c r="EN79" s="70"/>
      <c r="EO79" s="70"/>
      <c r="EP79" s="70"/>
      <c r="EQ79" s="70"/>
      <c r="ER79" s="70"/>
      <c r="ES79" s="70"/>
      <c r="ET79" s="70"/>
      <c r="EU79" s="70"/>
      <c r="EV79" s="70"/>
      <c r="EW79" s="70"/>
      <c r="EX79" s="70"/>
      <c r="EY79" s="71"/>
      <c r="EZ79" s="69">
        <f>データ!EG7</f>
        <v>57.5</v>
      </c>
      <c r="FA79" s="70"/>
      <c r="FB79" s="70"/>
      <c r="FC79" s="70"/>
      <c r="FD79" s="70"/>
      <c r="FE79" s="70"/>
      <c r="FF79" s="70"/>
      <c r="FG79" s="70"/>
      <c r="FH79" s="70"/>
      <c r="FI79" s="70"/>
      <c r="FJ79" s="70"/>
      <c r="FK79" s="70"/>
      <c r="FL79" s="70"/>
      <c r="FM79" s="70"/>
      <c r="FN79" s="71"/>
      <c r="FO79" s="69">
        <f>データ!EH7</f>
        <v>59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84.1</v>
      </c>
      <c r="GU79" s="70"/>
      <c r="GV79" s="70"/>
      <c r="GW79" s="70"/>
      <c r="GX79" s="70"/>
      <c r="GY79" s="70"/>
      <c r="GZ79" s="70"/>
      <c r="HA79" s="70"/>
      <c r="HB79" s="70"/>
      <c r="HC79" s="70"/>
      <c r="HD79" s="70"/>
      <c r="HE79" s="70"/>
      <c r="HF79" s="70"/>
      <c r="HG79" s="70"/>
      <c r="HH79" s="71"/>
      <c r="HI79" s="69">
        <f>データ!EP7</f>
        <v>85.1</v>
      </c>
      <c r="HJ79" s="70"/>
      <c r="HK79" s="70"/>
      <c r="HL79" s="70"/>
      <c r="HM79" s="70"/>
      <c r="HN79" s="70"/>
      <c r="HO79" s="70"/>
      <c r="HP79" s="70"/>
      <c r="HQ79" s="70"/>
      <c r="HR79" s="70"/>
      <c r="HS79" s="70"/>
      <c r="HT79" s="70"/>
      <c r="HU79" s="70"/>
      <c r="HV79" s="70"/>
      <c r="HW79" s="71"/>
      <c r="HX79" s="69">
        <f>データ!EQ7</f>
        <v>85.9</v>
      </c>
      <c r="HY79" s="70"/>
      <c r="HZ79" s="70"/>
      <c r="IA79" s="70"/>
      <c r="IB79" s="70"/>
      <c r="IC79" s="70"/>
      <c r="ID79" s="70"/>
      <c r="IE79" s="70"/>
      <c r="IF79" s="70"/>
      <c r="IG79" s="70"/>
      <c r="IH79" s="70"/>
      <c r="II79" s="70"/>
      <c r="IJ79" s="70"/>
      <c r="IK79" s="70"/>
      <c r="IL79" s="71"/>
      <c r="IM79" s="69">
        <f>データ!ER7</f>
        <v>85.8</v>
      </c>
      <c r="IN79" s="70"/>
      <c r="IO79" s="70"/>
      <c r="IP79" s="70"/>
      <c r="IQ79" s="70"/>
      <c r="IR79" s="70"/>
      <c r="IS79" s="70"/>
      <c r="IT79" s="70"/>
      <c r="IU79" s="70"/>
      <c r="IV79" s="70"/>
      <c r="IW79" s="70"/>
      <c r="IX79" s="70"/>
      <c r="IY79" s="70"/>
      <c r="IZ79" s="70"/>
      <c r="JA79" s="71"/>
      <c r="JB79" s="69">
        <f>データ!ES7</f>
        <v>82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34728611</v>
      </c>
      <c r="KH79" s="67"/>
      <c r="KI79" s="67"/>
      <c r="KJ79" s="67"/>
      <c r="KK79" s="67"/>
      <c r="KL79" s="67"/>
      <c r="KM79" s="67"/>
      <c r="KN79" s="67"/>
      <c r="KO79" s="67"/>
      <c r="KP79" s="67"/>
      <c r="KQ79" s="67"/>
      <c r="KR79" s="67"/>
      <c r="KS79" s="67"/>
      <c r="KT79" s="67"/>
      <c r="KU79" s="68"/>
      <c r="KV79" s="66">
        <f>データ!FA7</f>
        <v>35713144</v>
      </c>
      <c r="KW79" s="67"/>
      <c r="KX79" s="67"/>
      <c r="KY79" s="67"/>
      <c r="KZ79" s="67"/>
      <c r="LA79" s="67"/>
      <c r="LB79" s="67"/>
      <c r="LC79" s="67"/>
      <c r="LD79" s="67"/>
      <c r="LE79" s="67"/>
      <c r="LF79" s="67"/>
      <c r="LG79" s="67"/>
      <c r="LH79" s="67"/>
      <c r="LI79" s="67"/>
      <c r="LJ79" s="68"/>
      <c r="LK79" s="66">
        <f>データ!FB7</f>
        <v>35876125</v>
      </c>
      <c r="LL79" s="67"/>
      <c r="LM79" s="67"/>
      <c r="LN79" s="67"/>
      <c r="LO79" s="67"/>
      <c r="LP79" s="67"/>
      <c r="LQ79" s="67"/>
      <c r="LR79" s="67"/>
      <c r="LS79" s="67"/>
      <c r="LT79" s="67"/>
      <c r="LU79" s="67"/>
      <c r="LV79" s="67"/>
      <c r="LW79" s="67"/>
      <c r="LX79" s="67"/>
      <c r="LY79" s="68"/>
      <c r="LZ79" s="66">
        <f>データ!FC7</f>
        <v>37344447</v>
      </c>
      <c r="MA79" s="67"/>
      <c r="MB79" s="67"/>
      <c r="MC79" s="67"/>
      <c r="MD79" s="67"/>
      <c r="ME79" s="67"/>
      <c r="MF79" s="67"/>
      <c r="MG79" s="67"/>
      <c r="MH79" s="67"/>
      <c r="MI79" s="67"/>
      <c r="MJ79" s="67"/>
      <c r="MK79" s="67"/>
      <c r="ML79" s="67"/>
      <c r="MM79" s="67"/>
      <c r="MN79" s="68"/>
      <c r="MO79" s="66">
        <f>データ!FD7</f>
        <v>37738039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XGtxB1gMAuwMFMHt7PFObydWV5PaiGKqTahQI4ACuCWA931MChYiD6IjVNpYEp9GNC+7Fw3b1nN++RS08i1eA==" saltValue="zD6susQpbReXLeq7fePgJ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159</v>
      </c>
      <c r="BI5" s="49" t="s">
        <v>151</v>
      </c>
      <c r="BJ5" s="49" t="s">
        <v>152</v>
      </c>
      <c r="BK5" s="49" t="s">
        <v>153</v>
      </c>
      <c r="BL5" s="49" t="s">
        <v>154</v>
      </c>
      <c r="BM5" s="49" t="s">
        <v>155</v>
      </c>
      <c r="BN5" s="49" t="s">
        <v>156</v>
      </c>
      <c r="BO5" s="49" t="s">
        <v>157</v>
      </c>
      <c r="BP5" s="49" t="s">
        <v>147</v>
      </c>
      <c r="BQ5" s="49" t="s">
        <v>148</v>
      </c>
      <c r="BR5" s="49" t="s">
        <v>149</v>
      </c>
      <c r="BS5" s="49" t="s">
        <v>150</v>
      </c>
      <c r="BT5" s="49" t="s">
        <v>160</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159</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161</v>
      </c>
      <c r="EF5" s="49" t="s">
        <v>149</v>
      </c>
      <c r="EG5" s="49" t="s">
        <v>159</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162</v>
      </c>
      <c r="EZ5" s="49" t="s">
        <v>147</v>
      </c>
      <c r="FA5" s="49" t="s">
        <v>148</v>
      </c>
      <c r="FB5" s="49" t="s">
        <v>149</v>
      </c>
      <c r="FC5" s="49" t="s">
        <v>159</v>
      </c>
      <c r="FD5" s="49" t="s">
        <v>151</v>
      </c>
      <c r="FE5" s="49" t="s">
        <v>152</v>
      </c>
      <c r="FF5" s="49" t="s">
        <v>153</v>
      </c>
      <c r="FG5" s="49" t="s">
        <v>154</v>
      </c>
      <c r="FH5" s="49" t="s">
        <v>155</v>
      </c>
      <c r="FI5" s="49" t="s">
        <v>156</v>
      </c>
      <c r="FJ5" s="49" t="s">
        <v>157</v>
      </c>
    </row>
    <row r="6" spans="1:166" s="54" customFormat="1" x14ac:dyDescent="0.15">
      <c r="A6" s="35" t="s">
        <v>163</v>
      </c>
      <c r="B6" s="50">
        <f>B8</f>
        <v>2023</v>
      </c>
      <c r="C6" s="50">
        <f t="shared" ref="C6:M6" si="2">C8</f>
        <v>22047</v>
      </c>
      <c r="D6" s="50">
        <f t="shared" si="2"/>
        <v>46</v>
      </c>
      <c r="E6" s="50">
        <f t="shared" si="2"/>
        <v>6</v>
      </c>
      <c r="F6" s="50">
        <f t="shared" si="2"/>
        <v>0</v>
      </c>
      <c r="G6" s="50">
        <f t="shared" si="2"/>
        <v>1</v>
      </c>
      <c r="H6" s="147" t="str">
        <f>IF(H8&lt;&gt;I8,H8,"")&amp;IF(I8&lt;&gt;J8,I8,"")&amp;"　"&amp;J8</f>
        <v>青森県黒石市　国保黒石病院</v>
      </c>
      <c r="I6" s="148"/>
      <c r="J6" s="149"/>
      <c r="K6" s="50" t="str">
        <f t="shared" si="2"/>
        <v>条例全部</v>
      </c>
      <c r="L6" s="50" t="str">
        <f t="shared" si="2"/>
        <v>病院事業</v>
      </c>
      <c r="M6" s="50" t="str">
        <f t="shared" si="2"/>
        <v>一般病院</v>
      </c>
      <c r="N6" s="50" t="str">
        <f>N8</f>
        <v>200床以上～300床未満</v>
      </c>
      <c r="O6" s="50" t="str">
        <f>O8</f>
        <v>民間企業出身 学術・研究機関出身</v>
      </c>
      <c r="P6" s="50" t="str">
        <f>P8</f>
        <v>直営</v>
      </c>
      <c r="Q6" s="51">
        <f t="shared" ref="Q6:AH6" si="3">Q8</f>
        <v>17</v>
      </c>
      <c r="R6" s="50" t="str">
        <f t="shared" si="3"/>
        <v>対象</v>
      </c>
      <c r="S6" s="50" t="str">
        <f t="shared" si="3"/>
        <v>ド 訓 ガ</v>
      </c>
      <c r="T6" s="50" t="str">
        <f t="shared" si="3"/>
        <v>救 臨 災</v>
      </c>
      <c r="U6" s="51">
        <f>U8</f>
        <v>31003</v>
      </c>
      <c r="V6" s="51">
        <f>V8</f>
        <v>16150</v>
      </c>
      <c r="W6" s="50" t="str">
        <f>W8</f>
        <v>-</v>
      </c>
      <c r="X6" s="50" t="str">
        <f t="shared" ref="X6" si="4">X8</f>
        <v>第２種該当</v>
      </c>
      <c r="Y6" s="50" t="str">
        <f t="shared" si="3"/>
        <v>７：１</v>
      </c>
      <c r="Z6" s="51">
        <f t="shared" si="3"/>
        <v>257</v>
      </c>
      <c r="AA6" s="51" t="str">
        <f t="shared" si="3"/>
        <v>-</v>
      </c>
      <c r="AB6" s="51" t="str">
        <f t="shared" si="3"/>
        <v>-</v>
      </c>
      <c r="AC6" s="51" t="str">
        <f t="shared" si="3"/>
        <v>-</v>
      </c>
      <c r="AD6" s="51" t="str">
        <f t="shared" si="3"/>
        <v>-</v>
      </c>
      <c r="AE6" s="51">
        <f t="shared" si="3"/>
        <v>257</v>
      </c>
      <c r="AF6" s="51">
        <f t="shared" si="3"/>
        <v>213</v>
      </c>
      <c r="AG6" s="51" t="str">
        <f t="shared" si="3"/>
        <v>-</v>
      </c>
      <c r="AH6" s="51">
        <f t="shared" si="3"/>
        <v>213</v>
      </c>
      <c r="AI6" s="52">
        <f>IF(AI8="-",NA(),AI8)</f>
        <v>96.5</v>
      </c>
      <c r="AJ6" s="52">
        <f t="shared" ref="AJ6:AR6" si="5">IF(AJ8="-",NA(),AJ8)</f>
        <v>98.8</v>
      </c>
      <c r="AK6" s="52">
        <f t="shared" si="5"/>
        <v>99.6</v>
      </c>
      <c r="AL6" s="52">
        <f t="shared" si="5"/>
        <v>98.5</v>
      </c>
      <c r="AM6" s="52">
        <f t="shared" si="5"/>
        <v>96.5</v>
      </c>
      <c r="AN6" s="52">
        <f t="shared" si="5"/>
        <v>96.9</v>
      </c>
      <c r="AO6" s="52">
        <f t="shared" si="5"/>
        <v>101.8</v>
      </c>
      <c r="AP6" s="52">
        <f t="shared" si="5"/>
        <v>106.2</v>
      </c>
      <c r="AQ6" s="52">
        <f t="shared" si="5"/>
        <v>103.5</v>
      </c>
      <c r="AR6" s="52">
        <f t="shared" si="5"/>
        <v>93.8</v>
      </c>
      <c r="AS6" s="52" t="str">
        <f>IF(AS8="-","【-】","【"&amp;SUBSTITUTE(TEXT(AS8,"#,##0.0"),"-","△")&amp;"】")</f>
        <v>【96.6】</v>
      </c>
      <c r="AT6" s="52">
        <f>IF(AT8="-",NA(),AT8)</f>
        <v>94.7</v>
      </c>
      <c r="AU6" s="52">
        <f t="shared" ref="AU6:BC6" si="6">IF(AU8="-",NA(),AU8)</f>
        <v>90.6</v>
      </c>
      <c r="AV6" s="52">
        <f t="shared" si="6"/>
        <v>90</v>
      </c>
      <c r="AW6" s="52">
        <f t="shared" si="6"/>
        <v>89</v>
      </c>
      <c r="AX6" s="52">
        <f t="shared" si="6"/>
        <v>88.7</v>
      </c>
      <c r="AY6" s="52">
        <f t="shared" si="6"/>
        <v>86</v>
      </c>
      <c r="AZ6" s="52">
        <f t="shared" si="6"/>
        <v>80.7</v>
      </c>
      <c r="BA6" s="52">
        <f t="shared" si="6"/>
        <v>82.3</v>
      </c>
      <c r="BB6" s="52">
        <f t="shared" si="6"/>
        <v>81.5</v>
      </c>
      <c r="BC6" s="52">
        <f t="shared" si="6"/>
        <v>81.400000000000006</v>
      </c>
      <c r="BD6" s="52" t="str">
        <f>IF(BD8="-","【-】","【"&amp;SUBSTITUTE(TEXT(BD8,"#,##0.0"),"-","△")&amp;"】")</f>
        <v>【86.6】</v>
      </c>
      <c r="BE6" s="52">
        <f>IF(BE8="-",NA(),BE8)</f>
        <v>94.2</v>
      </c>
      <c r="BF6" s="52">
        <f t="shared" ref="BF6:BN6" si="7">IF(BF8="-",NA(),BF8)</f>
        <v>90.1</v>
      </c>
      <c r="BG6" s="52">
        <f t="shared" si="7"/>
        <v>89.4</v>
      </c>
      <c r="BH6" s="52">
        <f t="shared" si="7"/>
        <v>87.5</v>
      </c>
      <c r="BI6" s="52">
        <f t="shared" si="7"/>
        <v>88.2</v>
      </c>
      <c r="BJ6" s="52">
        <f t="shared" si="7"/>
        <v>83</v>
      </c>
      <c r="BK6" s="52">
        <f t="shared" si="7"/>
        <v>77.599999999999994</v>
      </c>
      <c r="BL6" s="52">
        <f t="shared" si="7"/>
        <v>79.2</v>
      </c>
      <c r="BM6" s="52">
        <f t="shared" si="7"/>
        <v>78.400000000000006</v>
      </c>
      <c r="BN6" s="52">
        <f t="shared" si="7"/>
        <v>78.2</v>
      </c>
      <c r="BO6" s="52" t="str">
        <f>IF(BO8="-","【-】","【"&amp;SUBSTITUTE(TEXT(BO8,"#,##0.0"),"-","△")&amp;"】")</f>
        <v>【83.9】</v>
      </c>
      <c r="BP6" s="52">
        <f>IF(BP8="-",NA(),BP8)</f>
        <v>71.099999999999994</v>
      </c>
      <c r="BQ6" s="52">
        <f t="shared" ref="BQ6:BY6" si="8">IF(BQ8="-",NA(),BQ8)</f>
        <v>67.599999999999994</v>
      </c>
      <c r="BR6" s="52">
        <f t="shared" si="8"/>
        <v>63.6</v>
      </c>
      <c r="BS6" s="52">
        <f t="shared" si="8"/>
        <v>64.8</v>
      </c>
      <c r="BT6" s="52">
        <f t="shared" si="8"/>
        <v>66.8</v>
      </c>
      <c r="BU6" s="52">
        <f t="shared" si="8"/>
        <v>72.900000000000006</v>
      </c>
      <c r="BV6" s="52">
        <f t="shared" si="8"/>
        <v>64.5</v>
      </c>
      <c r="BW6" s="52">
        <f t="shared" si="8"/>
        <v>63.8</v>
      </c>
      <c r="BX6" s="52">
        <f t="shared" si="8"/>
        <v>63.4</v>
      </c>
      <c r="BY6" s="52">
        <f t="shared" si="8"/>
        <v>66.7</v>
      </c>
      <c r="BZ6" s="52" t="str">
        <f>IF(BZ8="-","【-】","【"&amp;SUBSTITUTE(TEXT(BZ8,"#,##0.0"),"-","△")&amp;"】")</f>
        <v>【68.7】</v>
      </c>
      <c r="CA6" s="53">
        <f>IF(CA8="-",NA(),CA8)</f>
        <v>42436</v>
      </c>
      <c r="CB6" s="53">
        <f t="shared" ref="CB6:CJ6" si="9">IF(CB8="-",NA(),CB8)</f>
        <v>43474</v>
      </c>
      <c r="CC6" s="53">
        <f t="shared" si="9"/>
        <v>43696</v>
      </c>
      <c r="CD6" s="53">
        <f t="shared" si="9"/>
        <v>43135</v>
      </c>
      <c r="CE6" s="53">
        <f t="shared" si="9"/>
        <v>43608</v>
      </c>
      <c r="CF6" s="53">
        <f t="shared" si="9"/>
        <v>48807</v>
      </c>
      <c r="CG6" s="53">
        <f t="shared" si="9"/>
        <v>51594</v>
      </c>
      <c r="CH6" s="53">
        <f t="shared" si="9"/>
        <v>53805</v>
      </c>
      <c r="CI6" s="53">
        <f t="shared" si="9"/>
        <v>56563</v>
      </c>
      <c r="CJ6" s="53">
        <f t="shared" si="9"/>
        <v>56401</v>
      </c>
      <c r="CK6" s="52" t="str">
        <f>IF(CK8="-","【-】","【"&amp;SUBSTITUTE(TEXT(CK8,"#,##0"),"-","△")&amp;"】")</f>
        <v>【62,428】</v>
      </c>
      <c r="CL6" s="53">
        <f>IF(CL8="-",NA(),CL8)</f>
        <v>10048</v>
      </c>
      <c r="CM6" s="53">
        <f t="shared" ref="CM6:CU6" si="10">IF(CM8="-",NA(),CM8)</f>
        <v>9789</v>
      </c>
      <c r="CN6" s="53">
        <f t="shared" si="10"/>
        <v>9850</v>
      </c>
      <c r="CO6" s="53">
        <f t="shared" si="10"/>
        <v>10340</v>
      </c>
      <c r="CP6" s="53">
        <f t="shared" si="10"/>
        <v>10631</v>
      </c>
      <c r="CQ6" s="53">
        <f t="shared" si="10"/>
        <v>12970</v>
      </c>
      <c r="CR6" s="53">
        <f t="shared" si="10"/>
        <v>13767</v>
      </c>
      <c r="CS6" s="53">
        <f t="shared" si="10"/>
        <v>14046</v>
      </c>
      <c r="CT6" s="53">
        <f t="shared" si="10"/>
        <v>14550</v>
      </c>
      <c r="CU6" s="53">
        <f t="shared" si="10"/>
        <v>14823</v>
      </c>
      <c r="CV6" s="52" t="str">
        <f>IF(CV8="-","【-】","【"&amp;SUBSTITUTE(TEXT(CV8,"#,##0"),"-","△")&amp;"】")</f>
        <v>【18,236】</v>
      </c>
      <c r="CW6" s="52">
        <f>IF(CW8="-",NA(),CW8)</f>
        <v>53.6</v>
      </c>
      <c r="CX6" s="52">
        <f t="shared" ref="CX6:DF6" si="11">IF(CX8="-",NA(),CX8)</f>
        <v>57.7</v>
      </c>
      <c r="CY6" s="52">
        <f t="shared" si="11"/>
        <v>59.9</v>
      </c>
      <c r="CZ6" s="52">
        <f t="shared" si="11"/>
        <v>59.2</v>
      </c>
      <c r="DA6" s="52">
        <f t="shared" si="11"/>
        <v>57.8</v>
      </c>
      <c r="DB6" s="52">
        <f t="shared" si="11"/>
        <v>59.9</v>
      </c>
      <c r="DC6" s="52">
        <f t="shared" si="11"/>
        <v>63.4</v>
      </c>
      <c r="DD6" s="52">
        <f t="shared" si="11"/>
        <v>61.3</v>
      </c>
      <c r="DE6" s="52">
        <f t="shared" si="11"/>
        <v>61.4</v>
      </c>
      <c r="DF6" s="52">
        <f t="shared" si="11"/>
        <v>63.4</v>
      </c>
      <c r="DG6" s="52" t="str">
        <f>IF(DG8="-","【-】","【"&amp;SUBSTITUTE(TEXT(DG8,"#,##0.0"),"-","△")&amp;"】")</f>
        <v>【56.1】</v>
      </c>
      <c r="DH6" s="52">
        <f>IF(DH8="-",NA(),DH8)</f>
        <v>16.8</v>
      </c>
      <c r="DI6" s="52">
        <f t="shared" ref="DI6:DQ6" si="12">IF(DI8="-",NA(),DI8)</f>
        <v>15.9</v>
      </c>
      <c r="DJ6" s="52">
        <f t="shared" si="12"/>
        <v>15.3</v>
      </c>
      <c r="DK6" s="52">
        <f t="shared" si="12"/>
        <v>16.100000000000001</v>
      </c>
      <c r="DL6" s="52">
        <f t="shared" si="12"/>
        <v>18.399999999999999</v>
      </c>
      <c r="DM6" s="52">
        <f t="shared" si="12"/>
        <v>20.5</v>
      </c>
      <c r="DN6" s="52">
        <f t="shared" si="12"/>
        <v>20.2</v>
      </c>
      <c r="DO6" s="52">
        <f t="shared" si="12"/>
        <v>20.2</v>
      </c>
      <c r="DP6" s="52">
        <f t="shared" si="12"/>
        <v>21.1</v>
      </c>
      <c r="DQ6" s="52">
        <f t="shared" si="12"/>
        <v>22</v>
      </c>
      <c r="DR6" s="52" t="str">
        <f>IF(DR8="-","【-】","【"&amp;SUBSTITUTE(TEXT(DR8,"#,##0.0"),"-","△")&amp;"】")</f>
        <v>【26.4】</v>
      </c>
      <c r="DS6" s="52">
        <f>IF(DS8="-",NA(),DS8)</f>
        <v>97.2</v>
      </c>
      <c r="DT6" s="52">
        <f t="shared" ref="DT6:EB6" si="13">IF(DT8="-",NA(),DT8)</f>
        <v>102.8</v>
      </c>
      <c r="DU6" s="52">
        <f t="shared" si="13"/>
        <v>107.3</v>
      </c>
      <c r="DV6" s="52">
        <f t="shared" si="13"/>
        <v>106.1</v>
      </c>
      <c r="DW6" s="52">
        <f t="shared" si="13"/>
        <v>104.2</v>
      </c>
      <c r="DX6" s="52">
        <f t="shared" si="13"/>
        <v>81.900000000000006</v>
      </c>
      <c r="DY6" s="52">
        <f t="shared" si="13"/>
        <v>91.6</v>
      </c>
      <c r="DZ6" s="52">
        <f t="shared" si="13"/>
        <v>100.1</v>
      </c>
      <c r="EA6" s="52">
        <f t="shared" si="13"/>
        <v>94.9</v>
      </c>
      <c r="EB6" s="52">
        <f t="shared" si="13"/>
        <v>83.8</v>
      </c>
      <c r="EC6" s="52" t="str">
        <f>IF(EC8="-","【-】","【"&amp;SUBSTITUTE(TEXT(EC8,"#,##0.0"),"-","△")&amp;"】")</f>
        <v>【54.5】</v>
      </c>
      <c r="ED6" s="52">
        <f>IF(ED8="-",NA(),ED8)</f>
        <v>55.3</v>
      </c>
      <c r="EE6" s="52">
        <f t="shared" ref="EE6:EM6" si="14">IF(EE8="-",NA(),EE8)</f>
        <v>55.6</v>
      </c>
      <c r="EF6" s="52">
        <f t="shared" si="14"/>
        <v>57.6</v>
      </c>
      <c r="EG6" s="52">
        <f t="shared" si="14"/>
        <v>57.5</v>
      </c>
      <c r="EH6" s="52">
        <f t="shared" si="14"/>
        <v>59</v>
      </c>
      <c r="EI6" s="52">
        <f t="shared" si="14"/>
        <v>50.8</v>
      </c>
      <c r="EJ6" s="52">
        <f t="shared" si="14"/>
        <v>51.4</v>
      </c>
      <c r="EK6" s="52">
        <f t="shared" si="14"/>
        <v>51.9</v>
      </c>
      <c r="EL6" s="52">
        <f t="shared" si="14"/>
        <v>53.8</v>
      </c>
      <c r="EM6" s="52">
        <f t="shared" si="14"/>
        <v>55.3</v>
      </c>
      <c r="EN6" s="52" t="str">
        <f>IF(EN8="-","【-】","【"&amp;SUBSTITUTE(TEXT(EN8,"#,##0.0"),"-","△")&amp;"】")</f>
        <v>【57.0】</v>
      </c>
      <c r="EO6" s="52">
        <f>IF(EO8="-",NA(),EO8)</f>
        <v>84.1</v>
      </c>
      <c r="EP6" s="52">
        <f t="shared" ref="EP6:EX6" si="15">IF(EP8="-",NA(),EP8)</f>
        <v>85.1</v>
      </c>
      <c r="EQ6" s="52">
        <f t="shared" si="15"/>
        <v>85.9</v>
      </c>
      <c r="ER6" s="52">
        <f t="shared" si="15"/>
        <v>85.8</v>
      </c>
      <c r="ES6" s="52">
        <f t="shared" si="15"/>
        <v>82</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34728611</v>
      </c>
      <c r="FA6" s="53">
        <f t="shared" ref="FA6:FI6" si="16">IF(FA8="-",NA(),FA8)</f>
        <v>35713144</v>
      </c>
      <c r="FB6" s="53">
        <f t="shared" si="16"/>
        <v>35876125</v>
      </c>
      <c r="FC6" s="53">
        <f t="shared" si="16"/>
        <v>37344447</v>
      </c>
      <c r="FD6" s="53">
        <f t="shared" si="16"/>
        <v>37738039</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164</v>
      </c>
      <c r="B7" s="50">
        <f t="shared" ref="B7:AH7" si="17">B8</f>
        <v>2023</v>
      </c>
      <c r="C7" s="50">
        <f t="shared" si="17"/>
        <v>22047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民間企業出身 学術・研究機関出身</v>
      </c>
      <c r="P7" s="50" t="str">
        <f>P8</f>
        <v>直営</v>
      </c>
      <c r="Q7" s="51">
        <f t="shared" si="17"/>
        <v>17</v>
      </c>
      <c r="R7" s="50" t="str">
        <f t="shared" si="17"/>
        <v>対象</v>
      </c>
      <c r="S7" s="50" t="str">
        <f t="shared" si="17"/>
        <v>ド 訓 ガ</v>
      </c>
      <c r="T7" s="50" t="str">
        <f t="shared" si="17"/>
        <v>救 臨 災</v>
      </c>
      <c r="U7" s="51">
        <f>U8</f>
        <v>31003</v>
      </c>
      <c r="V7" s="51">
        <f>V8</f>
        <v>16150</v>
      </c>
      <c r="W7" s="50" t="str">
        <f>W8</f>
        <v>-</v>
      </c>
      <c r="X7" s="50" t="str">
        <f t="shared" si="17"/>
        <v>第２種該当</v>
      </c>
      <c r="Y7" s="50" t="str">
        <f t="shared" si="17"/>
        <v>７：１</v>
      </c>
      <c r="Z7" s="51">
        <f t="shared" si="17"/>
        <v>257</v>
      </c>
      <c r="AA7" s="51" t="str">
        <f t="shared" si="17"/>
        <v>-</v>
      </c>
      <c r="AB7" s="51" t="str">
        <f t="shared" si="17"/>
        <v>-</v>
      </c>
      <c r="AC7" s="51" t="str">
        <f t="shared" si="17"/>
        <v>-</v>
      </c>
      <c r="AD7" s="51" t="str">
        <f t="shared" si="17"/>
        <v>-</v>
      </c>
      <c r="AE7" s="51">
        <f t="shared" si="17"/>
        <v>257</v>
      </c>
      <c r="AF7" s="51">
        <f t="shared" si="17"/>
        <v>213</v>
      </c>
      <c r="AG7" s="51" t="str">
        <f t="shared" si="17"/>
        <v>-</v>
      </c>
      <c r="AH7" s="51">
        <f t="shared" si="17"/>
        <v>213</v>
      </c>
      <c r="AI7" s="52">
        <f>AI8</f>
        <v>96.5</v>
      </c>
      <c r="AJ7" s="52">
        <f t="shared" ref="AJ7:AR7" si="18">AJ8</f>
        <v>98.8</v>
      </c>
      <c r="AK7" s="52">
        <f t="shared" si="18"/>
        <v>99.6</v>
      </c>
      <c r="AL7" s="52">
        <f t="shared" si="18"/>
        <v>98.5</v>
      </c>
      <c r="AM7" s="52">
        <f t="shared" si="18"/>
        <v>96.5</v>
      </c>
      <c r="AN7" s="52">
        <f t="shared" si="18"/>
        <v>96.9</v>
      </c>
      <c r="AO7" s="52">
        <f t="shared" si="18"/>
        <v>101.8</v>
      </c>
      <c r="AP7" s="52">
        <f t="shared" si="18"/>
        <v>106.2</v>
      </c>
      <c r="AQ7" s="52">
        <f t="shared" si="18"/>
        <v>103.5</v>
      </c>
      <c r="AR7" s="52">
        <f t="shared" si="18"/>
        <v>93.8</v>
      </c>
      <c r="AS7" s="52"/>
      <c r="AT7" s="52">
        <f>AT8</f>
        <v>94.7</v>
      </c>
      <c r="AU7" s="52">
        <f t="shared" ref="AU7:BC7" si="19">AU8</f>
        <v>90.6</v>
      </c>
      <c r="AV7" s="52">
        <f t="shared" si="19"/>
        <v>90</v>
      </c>
      <c r="AW7" s="52">
        <f t="shared" si="19"/>
        <v>89</v>
      </c>
      <c r="AX7" s="52">
        <f t="shared" si="19"/>
        <v>88.7</v>
      </c>
      <c r="AY7" s="52">
        <f t="shared" si="19"/>
        <v>86</v>
      </c>
      <c r="AZ7" s="52">
        <f t="shared" si="19"/>
        <v>80.7</v>
      </c>
      <c r="BA7" s="52">
        <f t="shared" si="19"/>
        <v>82.3</v>
      </c>
      <c r="BB7" s="52">
        <f t="shared" si="19"/>
        <v>81.5</v>
      </c>
      <c r="BC7" s="52">
        <f t="shared" si="19"/>
        <v>81.400000000000006</v>
      </c>
      <c r="BD7" s="52"/>
      <c r="BE7" s="52">
        <f>BE8</f>
        <v>94.2</v>
      </c>
      <c r="BF7" s="52">
        <f t="shared" ref="BF7:BN7" si="20">BF8</f>
        <v>90.1</v>
      </c>
      <c r="BG7" s="52">
        <f t="shared" si="20"/>
        <v>89.4</v>
      </c>
      <c r="BH7" s="52">
        <f t="shared" si="20"/>
        <v>87.5</v>
      </c>
      <c r="BI7" s="52">
        <f t="shared" si="20"/>
        <v>88.2</v>
      </c>
      <c r="BJ7" s="52">
        <f t="shared" si="20"/>
        <v>83</v>
      </c>
      <c r="BK7" s="52">
        <f t="shared" si="20"/>
        <v>77.599999999999994</v>
      </c>
      <c r="BL7" s="52">
        <f t="shared" si="20"/>
        <v>79.2</v>
      </c>
      <c r="BM7" s="52">
        <f t="shared" si="20"/>
        <v>78.400000000000006</v>
      </c>
      <c r="BN7" s="52">
        <f t="shared" si="20"/>
        <v>78.2</v>
      </c>
      <c r="BO7" s="52"/>
      <c r="BP7" s="52">
        <f>BP8</f>
        <v>71.099999999999994</v>
      </c>
      <c r="BQ7" s="52">
        <f t="shared" ref="BQ7:BY7" si="21">BQ8</f>
        <v>67.599999999999994</v>
      </c>
      <c r="BR7" s="52">
        <f t="shared" si="21"/>
        <v>63.6</v>
      </c>
      <c r="BS7" s="52">
        <f t="shared" si="21"/>
        <v>64.8</v>
      </c>
      <c r="BT7" s="52">
        <f t="shared" si="21"/>
        <v>66.8</v>
      </c>
      <c r="BU7" s="52">
        <f t="shared" si="21"/>
        <v>72.900000000000006</v>
      </c>
      <c r="BV7" s="52">
        <f t="shared" si="21"/>
        <v>64.5</v>
      </c>
      <c r="BW7" s="52">
        <f t="shared" si="21"/>
        <v>63.8</v>
      </c>
      <c r="BX7" s="52">
        <f t="shared" si="21"/>
        <v>63.4</v>
      </c>
      <c r="BY7" s="52">
        <f t="shared" si="21"/>
        <v>66.7</v>
      </c>
      <c r="BZ7" s="52"/>
      <c r="CA7" s="53">
        <f>CA8</f>
        <v>42436</v>
      </c>
      <c r="CB7" s="53">
        <f t="shared" ref="CB7:CJ7" si="22">CB8</f>
        <v>43474</v>
      </c>
      <c r="CC7" s="53">
        <f t="shared" si="22"/>
        <v>43696</v>
      </c>
      <c r="CD7" s="53">
        <f t="shared" si="22"/>
        <v>43135</v>
      </c>
      <c r="CE7" s="53">
        <f t="shared" si="22"/>
        <v>43608</v>
      </c>
      <c r="CF7" s="53">
        <f t="shared" si="22"/>
        <v>48807</v>
      </c>
      <c r="CG7" s="53">
        <f t="shared" si="22"/>
        <v>51594</v>
      </c>
      <c r="CH7" s="53">
        <f t="shared" si="22"/>
        <v>53805</v>
      </c>
      <c r="CI7" s="53">
        <f t="shared" si="22"/>
        <v>56563</v>
      </c>
      <c r="CJ7" s="53">
        <f t="shared" si="22"/>
        <v>56401</v>
      </c>
      <c r="CK7" s="52"/>
      <c r="CL7" s="53">
        <f>CL8</f>
        <v>10048</v>
      </c>
      <c r="CM7" s="53">
        <f t="shared" ref="CM7:CU7" si="23">CM8</f>
        <v>9789</v>
      </c>
      <c r="CN7" s="53">
        <f t="shared" si="23"/>
        <v>9850</v>
      </c>
      <c r="CO7" s="53">
        <f t="shared" si="23"/>
        <v>10340</v>
      </c>
      <c r="CP7" s="53">
        <f t="shared" si="23"/>
        <v>10631</v>
      </c>
      <c r="CQ7" s="53">
        <f t="shared" si="23"/>
        <v>12970</v>
      </c>
      <c r="CR7" s="53">
        <f t="shared" si="23"/>
        <v>13767</v>
      </c>
      <c r="CS7" s="53">
        <f t="shared" si="23"/>
        <v>14046</v>
      </c>
      <c r="CT7" s="53">
        <f t="shared" si="23"/>
        <v>14550</v>
      </c>
      <c r="CU7" s="53">
        <f t="shared" si="23"/>
        <v>14823</v>
      </c>
      <c r="CV7" s="52"/>
      <c r="CW7" s="52">
        <f>CW8</f>
        <v>53.6</v>
      </c>
      <c r="CX7" s="52">
        <f t="shared" ref="CX7:DF7" si="24">CX8</f>
        <v>57.7</v>
      </c>
      <c r="CY7" s="52">
        <f t="shared" si="24"/>
        <v>59.9</v>
      </c>
      <c r="CZ7" s="52">
        <f t="shared" si="24"/>
        <v>59.2</v>
      </c>
      <c r="DA7" s="52">
        <f t="shared" si="24"/>
        <v>57.8</v>
      </c>
      <c r="DB7" s="52">
        <f t="shared" si="24"/>
        <v>59.9</v>
      </c>
      <c r="DC7" s="52">
        <f t="shared" si="24"/>
        <v>63.4</v>
      </c>
      <c r="DD7" s="52">
        <f t="shared" si="24"/>
        <v>61.3</v>
      </c>
      <c r="DE7" s="52">
        <f t="shared" si="24"/>
        <v>61.4</v>
      </c>
      <c r="DF7" s="52">
        <f t="shared" si="24"/>
        <v>63.4</v>
      </c>
      <c r="DG7" s="52"/>
      <c r="DH7" s="52">
        <f>DH8</f>
        <v>16.8</v>
      </c>
      <c r="DI7" s="52">
        <f t="shared" ref="DI7:DQ7" si="25">DI8</f>
        <v>15.9</v>
      </c>
      <c r="DJ7" s="52">
        <f t="shared" si="25"/>
        <v>15.3</v>
      </c>
      <c r="DK7" s="52">
        <f t="shared" si="25"/>
        <v>16.100000000000001</v>
      </c>
      <c r="DL7" s="52">
        <f t="shared" si="25"/>
        <v>18.399999999999999</v>
      </c>
      <c r="DM7" s="52">
        <f t="shared" si="25"/>
        <v>20.5</v>
      </c>
      <c r="DN7" s="52">
        <f t="shared" si="25"/>
        <v>20.2</v>
      </c>
      <c r="DO7" s="52">
        <f t="shared" si="25"/>
        <v>20.2</v>
      </c>
      <c r="DP7" s="52">
        <f t="shared" si="25"/>
        <v>21.1</v>
      </c>
      <c r="DQ7" s="52">
        <f t="shared" si="25"/>
        <v>22</v>
      </c>
      <c r="DR7" s="52"/>
      <c r="DS7" s="52">
        <f>DS8</f>
        <v>97.2</v>
      </c>
      <c r="DT7" s="52">
        <f t="shared" ref="DT7:EB7" si="26">DT8</f>
        <v>102.8</v>
      </c>
      <c r="DU7" s="52">
        <f t="shared" si="26"/>
        <v>107.3</v>
      </c>
      <c r="DV7" s="52">
        <f t="shared" si="26"/>
        <v>106.1</v>
      </c>
      <c r="DW7" s="52">
        <f t="shared" si="26"/>
        <v>104.2</v>
      </c>
      <c r="DX7" s="52">
        <f t="shared" si="26"/>
        <v>81.900000000000006</v>
      </c>
      <c r="DY7" s="52">
        <f t="shared" si="26"/>
        <v>91.6</v>
      </c>
      <c r="DZ7" s="52">
        <f t="shared" si="26"/>
        <v>100.1</v>
      </c>
      <c r="EA7" s="52">
        <f t="shared" si="26"/>
        <v>94.9</v>
      </c>
      <c r="EB7" s="52">
        <f t="shared" si="26"/>
        <v>83.8</v>
      </c>
      <c r="EC7" s="52"/>
      <c r="ED7" s="52">
        <f>ED8</f>
        <v>55.3</v>
      </c>
      <c r="EE7" s="52">
        <f t="shared" ref="EE7:EM7" si="27">EE8</f>
        <v>55.6</v>
      </c>
      <c r="EF7" s="52">
        <f t="shared" si="27"/>
        <v>57.6</v>
      </c>
      <c r="EG7" s="52">
        <f t="shared" si="27"/>
        <v>57.5</v>
      </c>
      <c r="EH7" s="52">
        <f t="shared" si="27"/>
        <v>59</v>
      </c>
      <c r="EI7" s="52">
        <f t="shared" si="27"/>
        <v>50.8</v>
      </c>
      <c r="EJ7" s="52">
        <f t="shared" si="27"/>
        <v>51.4</v>
      </c>
      <c r="EK7" s="52">
        <f t="shared" si="27"/>
        <v>51.9</v>
      </c>
      <c r="EL7" s="52">
        <f t="shared" si="27"/>
        <v>53.8</v>
      </c>
      <c r="EM7" s="52">
        <f t="shared" si="27"/>
        <v>55.3</v>
      </c>
      <c r="EN7" s="52"/>
      <c r="EO7" s="52">
        <f>EO8</f>
        <v>84.1</v>
      </c>
      <c r="EP7" s="52">
        <f t="shared" ref="EP7:EX7" si="28">EP8</f>
        <v>85.1</v>
      </c>
      <c r="EQ7" s="52">
        <f t="shared" si="28"/>
        <v>85.9</v>
      </c>
      <c r="ER7" s="52">
        <f t="shared" si="28"/>
        <v>85.8</v>
      </c>
      <c r="ES7" s="52">
        <f t="shared" si="28"/>
        <v>82</v>
      </c>
      <c r="ET7" s="52">
        <f t="shared" si="28"/>
        <v>72.599999999999994</v>
      </c>
      <c r="EU7" s="52">
        <f t="shared" si="28"/>
        <v>71.900000000000006</v>
      </c>
      <c r="EV7" s="52">
        <f t="shared" si="28"/>
        <v>71.2</v>
      </c>
      <c r="EW7" s="52">
        <f t="shared" si="28"/>
        <v>71.8</v>
      </c>
      <c r="EX7" s="52">
        <f t="shared" si="28"/>
        <v>71.400000000000006</v>
      </c>
      <c r="EY7" s="52"/>
      <c r="EZ7" s="53">
        <f>EZ8</f>
        <v>34728611</v>
      </c>
      <c r="FA7" s="53">
        <f t="shared" ref="FA7:FI7" si="29">FA8</f>
        <v>35713144</v>
      </c>
      <c r="FB7" s="53">
        <f t="shared" si="29"/>
        <v>35876125</v>
      </c>
      <c r="FC7" s="53">
        <f t="shared" si="29"/>
        <v>37344447</v>
      </c>
      <c r="FD7" s="53">
        <f t="shared" si="29"/>
        <v>37738039</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22047</v>
      </c>
      <c r="D8" s="55">
        <v>46</v>
      </c>
      <c r="E8" s="55">
        <v>6</v>
      </c>
      <c r="F8" s="55">
        <v>0</v>
      </c>
      <c r="G8" s="55">
        <v>1</v>
      </c>
      <c r="H8" s="55" t="s">
        <v>165</v>
      </c>
      <c r="I8" s="55" t="s">
        <v>166</v>
      </c>
      <c r="J8" s="55" t="s">
        <v>167</v>
      </c>
      <c r="K8" s="55" t="s">
        <v>168</v>
      </c>
      <c r="L8" s="55" t="s">
        <v>169</v>
      </c>
      <c r="M8" s="55" t="s">
        <v>170</v>
      </c>
      <c r="N8" s="55" t="s">
        <v>171</v>
      </c>
      <c r="O8" s="55" t="s">
        <v>172</v>
      </c>
      <c r="P8" s="55" t="s">
        <v>173</v>
      </c>
      <c r="Q8" s="56">
        <v>17</v>
      </c>
      <c r="R8" s="55" t="s">
        <v>174</v>
      </c>
      <c r="S8" s="55" t="s">
        <v>175</v>
      </c>
      <c r="T8" s="55" t="s">
        <v>176</v>
      </c>
      <c r="U8" s="56">
        <v>31003</v>
      </c>
      <c r="V8" s="56">
        <v>16150</v>
      </c>
      <c r="W8" s="55" t="s">
        <v>40</v>
      </c>
      <c r="X8" s="55" t="s">
        <v>177</v>
      </c>
      <c r="Y8" s="57" t="s">
        <v>178</v>
      </c>
      <c r="Z8" s="56">
        <v>257</v>
      </c>
      <c r="AA8" s="56" t="s">
        <v>40</v>
      </c>
      <c r="AB8" s="56" t="s">
        <v>40</v>
      </c>
      <c r="AC8" s="56" t="s">
        <v>40</v>
      </c>
      <c r="AD8" s="56" t="s">
        <v>40</v>
      </c>
      <c r="AE8" s="56">
        <v>257</v>
      </c>
      <c r="AF8" s="56">
        <v>213</v>
      </c>
      <c r="AG8" s="56" t="s">
        <v>40</v>
      </c>
      <c r="AH8" s="56">
        <v>213</v>
      </c>
      <c r="AI8" s="58">
        <v>96.5</v>
      </c>
      <c r="AJ8" s="58">
        <v>98.8</v>
      </c>
      <c r="AK8" s="58">
        <v>99.6</v>
      </c>
      <c r="AL8" s="58">
        <v>98.5</v>
      </c>
      <c r="AM8" s="58">
        <v>96.5</v>
      </c>
      <c r="AN8" s="58">
        <v>96.9</v>
      </c>
      <c r="AO8" s="58">
        <v>101.8</v>
      </c>
      <c r="AP8" s="58">
        <v>106.2</v>
      </c>
      <c r="AQ8" s="58">
        <v>103.5</v>
      </c>
      <c r="AR8" s="58">
        <v>93.8</v>
      </c>
      <c r="AS8" s="58">
        <v>96.6</v>
      </c>
      <c r="AT8" s="58">
        <v>94.7</v>
      </c>
      <c r="AU8" s="58">
        <v>90.6</v>
      </c>
      <c r="AV8" s="58">
        <v>90</v>
      </c>
      <c r="AW8" s="58">
        <v>89</v>
      </c>
      <c r="AX8" s="58">
        <v>88.7</v>
      </c>
      <c r="AY8" s="58">
        <v>86</v>
      </c>
      <c r="AZ8" s="58">
        <v>80.7</v>
      </c>
      <c r="BA8" s="58">
        <v>82.3</v>
      </c>
      <c r="BB8" s="58">
        <v>81.5</v>
      </c>
      <c r="BC8" s="58">
        <v>81.400000000000006</v>
      </c>
      <c r="BD8" s="58">
        <v>86.6</v>
      </c>
      <c r="BE8" s="59">
        <v>94.2</v>
      </c>
      <c r="BF8" s="59">
        <v>90.1</v>
      </c>
      <c r="BG8" s="59">
        <v>89.4</v>
      </c>
      <c r="BH8" s="59">
        <v>87.5</v>
      </c>
      <c r="BI8" s="59">
        <v>88.2</v>
      </c>
      <c r="BJ8" s="59">
        <v>83</v>
      </c>
      <c r="BK8" s="59">
        <v>77.599999999999994</v>
      </c>
      <c r="BL8" s="59">
        <v>79.2</v>
      </c>
      <c r="BM8" s="59">
        <v>78.400000000000006</v>
      </c>
      <c r="BN8" s="59">
        <v>78.2</v>
      </c>
      <c r="BO8" s="59">
        <v>83.9</v>
      </c>
      <c r="BP8" s="58">
        <v>71.099999999999994</v>
      </c>
      <c r="BQ8" s="58">
        <v>67.599999999999994</v>
      </c>
      <c r="BR8" s="58">
        <v>63.6</v>
      </c>
      <c r="BS8" s="58">
        <v>64.8</v>
      </c>
      <c r="BT8" s="58">
        <v>66.8</v>
      </c>
      <c r="BU8" s="58">
        <v>72.900000000000006</v>
      </c>
      <c r="BV8" s="58">
        <v>64.5</v>
      </c>
      <c r="BW8" s="58">
        <v>63.8</v>
      </c>
      <c r="BX8" s="58">
        <v>63.4</v>
      </c>
      <c r="BY8" s="58">
        <v>66.7</v>
      </c>
      <c r="BZ8" s="58">
        <v>68.7</v>
      </c>
      <c r="CA8" s="59">
        <v>42436</v>
      </c>
      <c r="CB8" s="59">
        <v>43474</v>
      </c>
      <c r="CC8" s="59">
        <v>43696</v>
      </c>
      <c r="CD8" s="59">
        <v>43135</v>
      </c>
      <c r="CE8" s="59">
        <v>43608</v>
      </c>
      <c r="CF8" s="59">
        <v>48807</v>
      </c>
      <c r="CG8" s="59">
        <v>51594</v>
      </c>
      <c r="CH8" s="59">
        <v>53805</v>
      </c>
      <c r="CI8" s="59">
        <v>56563</v>
      </c>
      <c r="CJ8" s="59">
        <v>56401</v>
      </c>
      <c r="CK8" s="58">
        <v>62428</v>
      </c>
      <c r="CL8" s="59">
        <v>10048</v>
      </c>
      <c r="CM8" s="59">
        <v>9789</v>
      </c>
      <c r="CN8" s="59">
        <v>9850</v>
      </c>
      <c r="CO8" s="59">
        <v>10340</v>
      </c>
      <c r="CP8" s="59">
        <v>10631</v>
      </c>
      <c r="CQ8" s="59">
        <v>12970</v>
      </c>
      <c r="CR8" s="59">
        <v>13767</v>
      </c>
      <c r="CS8" s="59">
        <v>14046</v>
      </c>
      <c r="CT8" s="59">
        <v>14550</v>
      </c>
      <c r="CU8" s="59">
        <v>14823</v>
      </c>
      <c r="CV8" s="58">
        <v>18236</v>
      </c>
      <c r="CW8" s="59">
        <v>53.6</v>
      </c>
      <c r="CX8" s="59">
        <v>57.7</v>
      </c>
      <c r="CY8" s="59">
        <v>59.9</v>
      </c>
      <c r="CZ8" s="59">
        <v>59.2</v>
      </c>
      <c r="DA8" s="59">
        <v>57.8</v>
      </c>
      <c r="DB8" s="59">
        <v>59.9</v>
      </c>
      <c r="DC8" s="59">
        <v>63.4</v>
      </c>
      <c r="DD8" s="59">
        <v>61.3</v>
      </c>
      <c r="DE8" s="59">
        <v>61.4</v>
      </c>
      <c r="DF8" s="59">
        <v>63.4</v>
      </c>
      <c r="DG8" s="59">
        <v>56.1</v>
      </c>
      <c r="DH8" s="59">
        <v>16.8</v>
      </c>
      <c r="DI8" s="59">
        <v>15.9</v>
      </c>
      <c r="DJ8" s="59">
        <v>15.3</v>
      </c>
      <c r="DK8" s="59">
        <v>16.100000000000001</v>
      </c>
      <c r="DL8" s="59">
        <v>18.399999999999999</v>
      </c>
      <c r="DM8" s="59">
        <v>20.5</v>
      </c>
      <c r="DN8" s="59">
        <v>20.2</v>
      </c>
      <c r="DO8" s="59">
        <v>20.2</v>
      </c>
      <c r="DP8" s="59">
        <v>21.1</v>
      </c>
      <c r="DQ8" s="59">
        <v>22</v>
      </c>
      <c r="DR8" s="59">
        <v>26.4</v>
      </c>
      <c r="DS8" s="59">
        <v>97.2</v>
      </c>
      <c r="DT8" s="59">
        <v>102.8</v>
      </c>
      <c r="DU8" s="59">
        <v>107.3</v>
      </c>
      <c r="DV8" s="59">
        <v>106.1</v>
      </c>
      <c r="DW8" s="59">
        <v>104.2</v>
      </c>
      <c r="DX8" s="59">
        <v>81.900000000000006</v>
      </c>
      <c r="DY8" s="59">
        <v>91.6</v>
      </c>
      <c r="DZ8" s="59">
        <v>100.1</v>
      </c>
      <c r="EA8" s="59">
        <v>94.9</v>
      </c>
      <c r="EB8" s="59">
        <v>83.8</v>
      </c>
      <c r="EC8" s="59">
        <v>54.5</v>
      </c>
      <c r="ED8" s="58">
        <v>55.3</v>
      </c>
      <c r="EE8" s="58">
        <v>55.6</v>
      </c>
      <c r="EF8" s="58">
        <v>57.6</v>
      </c>
      <c r="EG8" s="58">
        <v>57.5</v>
      </c>
      <c r="EH8" s="58">
        <v>59</v>
      </c>
      <c r="EI8" s="58">
        <v>50.8</v>
      </c>
      <c r="EJ8" s="58">
        <v>51.4</v>
      </c>
      <c r="EK8" s="58">
        <v>51.9</v>
      </c>
      <c r="EL8" s="58">
        <v>53.8</v>
      </c>
      <c r="EM8" s="58">
        <v>55.3</v>
      </c>
      <c r="EN8" s="58">
        <v>57</v>
      </c>
      <c r="EO8" s="58">
        <v>84.1</v>
      </c>
      <c r="EP8" s="58">
        <v>85.1</v>
      </c>
      <c r="EQ8" s="58">
        <v>85.9</v>
      </c>
      <c r="ER8" s="58">
        <v>85.8</v>
      </c>
      <c r="ES8" s="58">
        <v>82</v>
      </c>
      <c r="ET8" s="58">
        <v>72.599999999999994</v>
      </c>
      <c r="EU8" s="58">
        <v>71.900000000000006</v>
      </c>
      <c r="EV8" s="58">
        <v>71.2</v>
      </c>
      <c r="EW8" s="58">
        <v>71.8</v>
      </c>
      <c r="EX8" s="58">
        <v>71.400000000000006</v>
      </c>
      <c r="EY8" s="58">
        <v>70.400000000000006</v>
      </c>
      <c r="EZ8" s="59">
        <v>34728611</v>
      </c>
      <c r="FA8" s="59">
        <v>35713144</v>
      </c>
      <c r="FB8" s="59">
        <v>35876125</v>
      </c>
      <c r="FC8" s="59">
        <v>37344447</v>
      </c>
      <c r="FD8" s="59">
        <v>37738039</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2025-01-28T06:40:05Z</cp:lastPrinted>
  <dcterms:created xsi:type="dcterms:W3CDTF">2025-01-16T06:38:40Z</dcterms:created>
  <dcterms:modified xsi:type="dcterms:W3CDTF">2025-01-28T06:40:07Z</dcterms:modified>
  <cp:category/>
</cp:coreProperties>
</file>