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2\"/>
    </mc:Choice>
  </mc:AlternateContent>
  <workbookProtection workbookAlgorithmName="SHA-512" workbookHashValue="JIfclHEjZMyX9jRZaUs/J5EzQ8Kgw3GcSRbPCGCRHqwWch2XmeLB/VBBaFzp17SROosC42rgqm5a4c//zeFAGg==" workbookSaltValue="Sg8XJ97VltH75aX5cSxj+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<sst xmlns="http://schemas.openxmlformats.org/spreadsheetml/2006/main" count="228" uniqueCount="112">
  <si>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</si>
  <si>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</si>
  <si>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</si>
  <si>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</si>
  <si>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</si>
  <si>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</si>
  <si>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</si>
  <si>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</si>
  <si>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</si>
  <si>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</si>
  <si>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</si>
  <si>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</si>
  <si>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</si>
  <si>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</si>
  <si>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</si>
  <si>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</si>
  <si>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</si>
  <si>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</si>
  <si>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</si>
  <si>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</si>
  <si>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</si>
  <si>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</si>
  <si>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</si>
  <si>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</si>
  <si>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</si>
  <si>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</si>
  <si>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</si>
  <si>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</si>
  <si>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</si>
  <si>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</si>
  <si>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</si>
  <si>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</si>
  <si>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</si>
  <si>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</si>
  <si>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</si>
  <si>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</si>
  <si>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</si>
  <si>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</si>
  <si>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</si>
  <si>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</si>
  <si>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</si>
  <si>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</si>
  <si>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</si>
  <si>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</si>
  <si>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</si>
  <si>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</si>
  <si>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</si>
  <si>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</si>
  <si>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</si>
  <si>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</si>
  <si>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</si>
  <si>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</si>
  <si>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</si>
  <si>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</si>
  <si>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</si>
  <si>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</si>
  <si>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</si>
  <si>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</si>
  <si>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</si>
  <si>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</si>
  <si>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</si>
  <si>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</si>
  <si>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</si>
  <si>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</si>
  <si>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</si>
  <si>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</si>
  <si>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</si>
  <si>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</si>
  <si>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</si>
  <si>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</si>
  <si>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</si>
  <si>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</si>
  <si>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</si>
  <si>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</si>
  <si>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</si>
  <si>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</si>
  <si>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</si>
  <si>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</si>
  <si>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</si>
  <si>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</si>
  <si>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</si>
  <si>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</si>
  <si>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</si>
  <si>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</si>
  <si>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</si>
  <si>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</si>
  <si>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</si>
  <si>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</si>
  <si>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</si>
  <si>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</si>
  <si>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</si>
  <si>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</si>
  <si>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</si>
  <si>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</si>
  <si>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</si>
  <si>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</si>
  <si>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</si>
  <si>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</si>
  <si>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</si>
  <si>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</si>
  <si>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</si>
  <si>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</si>
  <si>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</si>
  <si>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</si>
  <si>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</si>
  <si>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</si>
  <si>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</si>
  <si>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</si>
  <si>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</si>
  <si>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現時点では黒字で推移しており経営は安定しているが、老朽管の更新等が追い付いていないことから、今後は、管路の更新を推進していく必要がある。
　黒字経営を維持し将来負担の軽減も考慮した適切な投資計画を立て実施していく。</t>
    <rPh sb="1" eb="4">
      <t>ゲンジテン</t>
    </rPh>
    <rPh sb="6" eb="8">
      <t>クロジ</t>
    </rPh>
    <rPh sb="9" eb="11">
      <t>スイイ</t>
    </rPh>
    <rPh sb="15" eb="17">
      <t>ケイエイ</t>
    </rPh>
    <rPh sb="18" eb="20">
      <t>アンテイ</t>
    </rPh>
    <rPh sb="26" eb="28">
      <t>ロウキュウ</t>
    </rPh>
    <rPh sb="28" eb="29">
      <t>カン</t>
    </rPh>
    <rPh sb="30" eb="32">
      <t>コウシン</t>
    </rPh>
    <rPh sb="32" eb="33">
      <t>ナド</t>
    </rPh>
    <rPh sb="34" eb="35">
      <t>オ</t>
    </rPh>
    <rPh sb="36" eb="37">
      <t>ツ</t>
    </rPh>
    <rPh sb="47" eb="49">
      <t>コンゴ</t>
    </rPh>
    <rPh sb="51" eb="53">
      <t>カンロ</t>
    </rPh>
    <rPh sb="54" eb="56">
      <t>コウシン</t>
    </rPh>
    <rPh sb="57" eb="59">
      <t>スイシン</t>
    </rPh>
    <rPh sb="63" eb="65">
      <t>ヒツヨウ</t>
    </rPh>
    <rPh sb="71" eb="73">
      <t>クロジ</t>
    </rPh>
    <rPh sb="73" eb="75">
      <t>ケイエイ</t>
    </rPh>
    <rPh sb="76" eb="78">
      <t>イジ</t>
    </rPh>
    <rPh sb="79" eb="81">
      <t>ショウライ</t>
    </rPh>
    <rPh sb="81" eb="83">
      <t>フタン</t>
    </rPh>
    <rPh sb="84" eb="86">
      <t>ケイゲン</t>
    </rPh>
    <rPh sb="87" eb="89">
      <t>コウリョ</t>
    </rPh>
    <rPh sb="91" eb="93">
      <t>テキセツ</t>
    </rPh>
    <rPh sb="94" eb="96">
      <t>トウシ</t>
    </rPh>
    <rPh sb="96" eb="98">
      <t>ケイカク</t>
    </rPh>
    <rPh sb="99" eb="100">
      <t>タ</t>
    </rPh>
    <rPh sb="101" eb="103">
      <t>ジッシ</t>
    </rPh>
    <phoneticPr fontId="4"/>
  </si>
  <si>
    <t>　管路の更新は順次行っているが、法定耐用年数を超えた老朽管の増加に追い付いていない。
　投資計画及び財源配分の見直しが必要と考えている。</t>
    <rPh sb="1" eb="3">
      <t>カンロ</t>
    </rPh>
    <rPh sb="4" eb="6">
      <t>コウシン</t>
    </rPh>
    <rPh sb="7" eb="9">
      <t>ジュンジ</t>
    </rPh>
    <rPh sb="9" eb="10">
      <t>オコナ</t>
    </rPh>
    <rPh sb="16" eb="18">
      <t>ホウテイ</t>
    </rPh>
    <rPh sb="18" eb="20">
      <t>タイヨウ</t>
    </rPh>
    <rPh sb="20" eb="22">
      <t>ネンスウ</t>
    </rPh>
    <rPh sb="23" eb="24">
      <t>コ</t>
    </rPh>
    <rPh sb="26" eb="28">
      <t>ロウキュウ</t>
    </rPh>
    <rPh sb="28" eb="29">
      <t>カン</t>
    </rPh>
    <rPh sb="30" eb="32">
      <t>ゾウカ</t>
    </rPh>
    <rPh sb="33" eb="34">
      <t>オ</t>
    </rPh>
    <rPh sb="35" eb="36">
      <t>ツ</t>
    </rPh>
    <rPh sb="44" eb="46">
      <t>トウシ</t>
    </rPh>
    <rPh sb="46" eb="48">
      <t>ケイカク</t>
    </rPh>
    <rPh sb="48" eb="49">
      <t>オヨ</t>
    </rPh>
    <rPh sb="50" eb="52">
      <t>ザイゲン</t>
    </rPh>
    <rPh sb="52" eb="54">
      <t>ハイブン</t>
    </rPh>
    <rPh sb="55" eb="57">
      <t>ミナオ</t>
    </rPh>
    <rPh sb="59" eb="61">
      <t>ヒツヨウ</t>
    </rPh>
    <rPh sb="62" eb="63">
      <t>カンガ</t>
    </rPh>
    <phoneticPr fontId="4"/>
  </si>
  <si>
    <t>　経常収支比率及び料金回収率が100％を超え、累積欠損金もなく、流動比率は上昇傾向、企業債残高対給水収益比率は減少傾向にあることから、経営は健全と考える。
　しかし、給水人口は年々減少しており、今後、料金収入の減少が懸念されることから、この状態を維持できるよう、費用の削減や老朽化対策等に充てる財源確保に努める。</t>
    <rPh sb="1" eb="3">
      <t>ケイジョウ</t>
    </rPh>
    <rPh sb="3" eb="5">
      <t>シュウシ</t>
    </rPh>
    <rPh sb="5" eb="7">
      <t>ヒリツ</t>
    </rPh>
    <rPh sb="7" eb="8">
      <t>オヨ</t>
    </rPh>
    <rPh sb="9" eb="11">
      <t>リョウキン</t>
    </rPh>
    <rPh sb="11" eb="13">
      <t>カイシュウ</t>
    </rPh>
    <rPh sb="20" eb="21">
      <t>コ</t>
    </rPh>
    <rPh sb="23" eb="25">
      <t>ルイセキ</t>
    </rPh>
    <rPh sb="25" eb="28">
      <t>ケッソンキン</t>
    </rPh>
    <rPh sb="32" eb="34">
      <t>リュウドウ</t>
    </rPh>
    <rPh sb="34" eb="36">
      <t>ヒリツ</t>
    </rPh>
    <rPh sb="37" eb="39">
      <t>ジョウショウ</t>
    </rPh>
    <rPh sb="39" eb="41">
      <t>ケイコウ</t>
    </rPh>
    <rPh sb="42" eb="44">
      <t>キギョウ</t>
    </rPh>
    <rPh sb="44" eb="45">
      <t>サイ</t>
    </rPh>
    <rPh sb="45" eb="47">
      <t>ザンダカ</t>
    </rPh>
    <rPh sb="47" eb="48">
      <t>タイ</t>
    </rPh>
    <rPh sb="48" eb="50">
      <t>キュウスイ</t>
    </rPh>
    <rPh sb="50" eb="52">
      <t>シュウエキ</t>
    </rPh>
    <rPh sb="52" eb="54">
      <t>ヒリツ</t>
    </rPh>
    <rPh sb="55" eb="57">
      <t>ゲンショウ</t>
    </rPh>
    <rPh sb="57" eb="59">
      <t>ケイコウ</t>
    </rPh>
    <rPh sb="67" eb="69">
      <t>ケイエイ</t>
    </rPh>
    <rPh sb="70" eb="72">
      <t>ケンゼン</t>
    </rPh>
    <rPh sb="73" eb="74">
      <t>カンガ</t>
    </rPh>
    <rPh sb="83" eb="85">
      <t>キュウスイ</t>
    </rPh>
    <rPh sb="85" eb="87">
      <t>ジンコウ</t>
    </rPh>
    <rPh sb="88" eb="90">
      <t>ネンネン</t>
    </rPh>
    <rPh sb="90" eb="92">
      <t>ゲンショウ</t>
    </rPh>
    <rPh sb="97" eb="99">
      <t>コンゴ</t>
    </rPh>
    <rPh sb="100" eb="102">
      <t>リョウキン</t>
    </rPh>
    <rPh sb="102" eb="104">
      <t>シュウニュウ</t>
    </rPh>
    <rPh sb="105" eb="107">
      <t>ゲンショウ</t>
    </rPh>
    <rPh sb="108" eb="110">
      <t>ケネン</t>
    </rPh>
    <rPh sb="120" eb="122">
      <t>ジョウタイ</t>
    </rPh>
    <rPh sb="123" eb="125">
      <t>イジ</t>
    </rPh>
    <rPh sb="131" eb="133">
      <t>ヒヨウ</t>
    </rPh>
    <rPh sb="134" eb="136">
      <t>サクゲン</t>
    </rPh>
    <rPh sb="137" eb="140">
      <t>ロウキュウカ</t>
    </rPh>
    <rPh sb="140" eb="142">
      <t>タイサク</t>
    </rPh>
    <rPh sb="142" eb="143">
      <t>ナド</t>
    </rPh>
    <rPh sb="144" eb="145">
      <t>ア</t>
    </rPh>
    <rPh sb="147" eb="149">
      <t>ザイゲン</t>
    </rPh>
    <rPh sb="149" eb="151">
      <t>カクホ</t>
    </rPh>
    <rPh sb="152" eb="15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</si>
</sst>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0.28000000000000003</c:v>
                </c:pt>
                <c:pt idx="2">
                  <c:v>0.37</c:v>
                </c:pt>
                <c:pt idx="3">
                  <c:v>0.19</c:v>
                </c:pt>
                <c:pt idx="4">
                  <c:v>0.3</c:v>
                </c:pt>
              </c:numCache>
            </c:numRef>
          </c:val>
          <c:extLst>
            <c:ext xmlns:c16="http://schemas.microsoft.com/office/drawing/2014/chart" uri="{C3380CC4-5D6E-409C-BE32-E72D297353CC}">
              <c16:uniqueId val="{00000000-393B-4355-BF82-80FD1EEE32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93B-4355-BF82-80FD1EEE32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37.549999999999997</c:v>
                </c:pt>
                <c:pt idx="1">
                  <c:v>38.06</c:v>
                </c:pt>
                <c:pt idx="2">
                  <c:v>38.28</c:v>
                </c:pt>
                <c:pt idx="3">
                  <c:v>36.67</c:v>
                </c:pt>
                <c:pt idx="4">
                  <c:v>46.87</c:v>
                </c:pt>
              </c:numCache>
            </c:numRef>
          </c:val>
          <c:extLst>
            <c:ext xmlns:c16="http://schemas.microsoft.com/office/drawing/2014/chart" uri="{C3380CC4-5D6E-409C-BE32-E72D297353CC}">
              <c16:uniqueId val="{00000000-4DDA-422E-839C-AF546670BD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DDA-422E-839C-AF546670BD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86.65</c:v>
                </c:pt>
                <c:pt idx="1">
                  <c:v>85.84</c:v>
                </c:pt>
                <c:pt idx="2">
                  <c:v>84.79</c:v>
                </c:pt>
                <c:pt idx="3">
                  <c:v>88.47</c:v>
                </c:pt>
                <c:pt idx="4">
                  <c:v>91.61</c:v>
                </c:pt>
              </c:numCache>
            </c:numRef>
          </c:val>
          <c:extLst>
            <c:ext xmlns:c16="http://schemas.microsoft.com/office/drawing/2014/chart" uri="{C3380CC4-5D6E-409C-BE32-E72D297353CC}">
              <c16:uniqueId val="{00000000-3F1E-451F-B05D-0434455FD7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F1E-451F-B05D-0434455FD7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114.61</c:v>
                </c:pt>
                <c:pt idx="1">
                  <c:v>114.08</c:v>
                </c:pt>
                <c:pt idx="2">
                  <c:v>112.52</c:v>
                </c:pt>
                <c:pt idx="3">
                  <c:v>117.6</c:v>
                </c:pt>
                <c:pt idx="4">
                  <c:v>117.63</c:v>
                </c:pt>
              </c:numCache>
            </c:numRef>
          </c:val>
          <c:extLst>
            <c:ext xmlns:c16="http://schemas.microsoft.com/office/drawing/2014/chart" uri="{C3380CC4-5D6E-409C-BE32-E72D297353CC}">
              <c16:uniqueId val="{00000000-FACA-4BEB-A359-30493FEEA4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ACA-4BEB-A359-30493FEEA4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48.16</c:v>
                </c:pt>
                <c:pt idx="1">
                  <c:v>49.3</c:v>
                </c:pt>
                <c:pt idx="2">
                  <c:v>50.42</c:v>
                </c:pt>
                <c:pt idx="3">
                  <c:v>51.24</c:v>
                </c:pt>
                <c:pt idx="4">
                  <c:v>52.01</c:v>
                </c:pt>
              </c:numCache>
            </c:numRef>
          </c:val>
          <c:extLst>
            <c:ext xmlns:c16="http://schemas.microsoft.com/office/drawing/2014/chart" uri="{C3380CC4-5D6E-409C-BE32-E72D297353CC}">
              <c16:uniqueId val="{00000000-C9D9-4D9A-8F12-6318ADA93E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C9D9-4D9A-8F12-6318ADA93E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9.9499999999999993</c:v>
                </c:pt>
                <c:pt idx="1">
                  <c:v>9.7899999999999991</c:v>
                </c:pt>
                <c:pt idx="2">
                  <c:v>9.51</c:v>
                </c:pt>
                <c:pt idx="3">
                  <c:v>9.26</c:v>
                </c:pt>
                <c:pt idx="4">
                  <c:v>8.98</c:v>
                </c:pt>
              </c:numCache>
            </c:numRef>
          </c:val>
          <c:extLst>
            <c:ext xmlns:c16="http://schemas.microsoft.com/office/drawing/2014/chart" uri="{C3380CC4-5D6E-409C-BE32-E72D297353CC}">
              <c16:uniqueId val="{00000000-3C29-4B94-AF43-426C3697BB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C29-4B94-AF43-426C3697BB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B6-450F-B6ED-C2EDB3441C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CB6-450F-B6ED-C2EDB3441C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269.29000000000002</c:v>
                </c:pt>
                <c:pt idx="1">
                  <c:v>294.77999999999997</c:v>
                </c:pt>
                <c:pt idx="2">
                  <c:v>334.54</c:v>
                </c:pt>
                <c:pt idx="3">
                  <c:v>355.68</c:v>
                </c:pt>
                <c:pt idx="4">
                  <c:v>394</c:v>
                </c:pt>
              </c:numCache>
            </c:numRef>
          </c:val>
          <c:extLst>
            <c:ext xmlns:c16="http://schemas.microsoft.com/office/drawing/2014/chart" uri="{C3380CC4-5D6E-409C-BE32-E72D297353CC}">
              <c16:uniqueId val="{00000000-0D68-4209-B0FE-99D0A29AA4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0D68-4209-B0FE-99D0A29AA4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310.3</c:v>
                </c:pt>
                <c:pt idx="1">
                  <c:v>270.77</c:v>
                </c:pt>
                <c:pt idx="2">
                  <c:v>245.18</c:v>
                </c:pt>
                <c:pt idx="3">
                  <c:v>233.18</c:v>
                </c:pt>
                <c:pt idx="4">
                  <c:v>229.89</c:v>
                </c:pt>
              </c:numCache>
            </c:numRef>
          </c:val>
          <c:extLst>
            <c:ext xmlns:c16="http://schemas.microsoft.com/office/drawing/2014/chart" uri="{C3380CC4-5D6E-409C-BE32-E72D297353CC}">
              <c16:uniqueId val="{00000000-0E1C-4A6B-97F8-E17130A92B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E1C-4A6B-97F8-E17130A92B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110.19</c:v>
                </c:pt>
                <c:pt idx="1">
                  <c:v>110.97</c:v>
                </c:pt>
                <c:pt idx="2">
                  <c:v>109.73</c:v>
                </c:pt>
                <c:pt idx="3">
                  <c:v>114.26</c:v>
                </c:pt>
                <c:pt idx="4">
                  <c:v>114.36</c:v>
                </c:pt>
              </c:numCache>
            </c:numRef>
          </c:val>
          <c:extLst>
            <c:ext xmlns:c16="http://schemas.microsoft.com/office/drawing/2014/chart" uri="{C3380CC4-5D6E-409C-BE32-E72D297353CC}">
              <c16:uniqueId val="{00000000-F6C3-4C7E-852D-C1E11354C1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F6C3-4C7E-852D-C1E11354C1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291.20999999999998</c:v>
                </c:pt>
                <c:pt idx="1">
                  <c:v>288.91000000000003</c:v>
                </c:pt>
                <c:pt idx="2">
                  <c:v>292.31</c:v>
                </c:pt>
                <c:pt idx="3">
                  <c:v>281.99</c:v>
                </c:pt>
                <c:pt idx="4">
                  <c:v>281.63</c:v>
                </c:pt>
              </c:numCache>
            </c:numRef>
          </c:val>
          <c:extLst>
            <c:ext xmlns:c16="http://schemas.microsoft.com/office/drawing/2014/chart" uri="{C3380CC4-5D6E-409C-BE32-E72D297353CC}">
              <c16:uniqueId val="{00000000-1BA6-4304-A174-0338F1CC1C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BA6-4304-A174-0338F1CC1C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80" zoomScaleNormal="8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黒石市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33084</v>
      </c>
      <c r="AM8" s="61"/>
      <c r="AN8" s="61"/>
      <c r="AO8" s="61"/>
      <c r="AP8" s="61"/>
      <c r="AQ8" s="61"/>
      <c r="AR8" s="61"/>
      <c r="AS8" s="61"/>
      <c r="AT8" s="52">
        <f>データ!$S$6</f>
        <v>217.05</v>
      </c>
      <c r="AU8" s="53"/>
      <c r="AV8" s="53"/>
      <c r="AW8" s="53"/>
      <c r="AX8" s="53"/>
      <c r="AY8" s="53"/>
      <c r="AZ8" s="53"/>
      <c r="BA8" s="53"/>
      <c r="BB8" s="54">
        <f>データ!$T$6</f>
        <v>152.43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63.24</v>
      </c>
      <c r="J10" s="53"/>
      <c r="K10" s="53"/>
      <c r="L10" s="53"/>
      <c r="M10" s="53"/>
      <c r="N10" s="53"/>
      <c r="O10" s="64"/>
      <c r="P10" s="54">
        <f>データ!$P$6</f>
        <v>86.28</v>
      </c>
      <c r="Q10" s="54"/>
      <c r="R10" s="54"/>
      <c r="S10" s="54"/>
      <c r="T10" s="54"/>
      <c r="U10" s="54"/>
      <c r="V10" s="54"/>
      <c r="W10" s="61">
        <f>データ!$Q$6</f>
        <v>5280</v>
      </c>
      <c r="X10" s="61"/>
      <c r="Y10" s="61"/>
      <c r="Z10" s="61"/>
      <c r="AA10" s="61"/>
      <c r="AB10" s="61"/>
      <c r="AC10" s="61"/>
      <c r="AD10" s="2"/>
      <c r="AE10" s="2"/>
      <c r="AF10" s="2"/>
      <c r="AG10" s="2"/>
      <c r="AH10" s="4"/>
      <c r="AI10" s="4"/>
      <c r="AJ10" s="4"/>
      <c r="AK10" s="4"/>
      <c r="AL10" s="61">
        <f>データ!$U$6</f>
        <v>28386</v>
      </c>
      <c r="AM10" s="61"/>
      <c r="AN10" s="61"/>
      <c r="AO10" s="61"/>
      <c r="AP10" s="61"/>
      <c r="AQ10" s="61"/>
      <c r="AR10" s="61"/>
      <c r="AS10" s="61"/>
      <c r="AT10" s="52">
        <f>データ!$V$6</f>
        <v>35.6</v>
      </c>
      <c r="AU10" s="53"/>
      <c r="AV10" s="53"/>
      <c r="AW10" s="53"/>
      <c r="AX10" s="53"/>
      <c r="AY10" s="53"/>
      <c r="AZ10" s="53"/>
      <c r="BA10" s="53"/>
      <c r="BB10" s="54">
        <f>データ!$W$6</f>
        <v>797.36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EQpslWbL6zb0h0WTmXiyIiKrqwApgAZuLcuvl8q7QncfHy5wRBRUG3m8capCXhIuAaryuZTaznU68EhN0etNQ==" saltValue="ja8GqWb0QIR+CdPs1PSb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22047</v>
      </c>
      <c r="D6" s="34">
        <f t="shared" si="3"/>
        <v>46</v>
      </c>
      <c r="E6" s="34">
        <f t="shared" si="3"/>
        <v>1</v>
      </c>
      <c r="F6" s="34">
        <f t="shared" si="3"/>
        <v>0</v>
      </c>
      <c r="G6" s="34">
        <f t="shared" si="3"/>
        <v>1</v>
      </c>
      <c r="H6" s="34" t="str">
        <f t="shared" si="3"/>
        <v>青森県　黒石市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63.24</v>
      </c>
      <c r="P6" s="35">
        <f t="shared" si="3"/>
        <v>86.28</v>
      </c>
      <c r="Q6" s="35">
        <f t="shared" si="3"/>
        <v>5280</v>
      </c>
      <c r="R6" s="35">
        <f t="shared" si="3"/>
        <v>33084</v>
      </c>
      <c r="S6" s="35">
        <f t="shared" si="3"/>
        <v>217.05</v>
      </c>
      <c r="T6" s="35">
        <f t="shared" si="3"/>
        <v>152.43</v>
      </c>
      <c r="U6" s="35">
        <f t="shared" si="3"/>
        <v>28386</v>
      </c>
      <c r="V6" s="35">
        <f t="shared" si="3"/>
        <v>35.6</v>
      </c>
      <c r="W6" s="35">
        <f t="shared" si="3"/>
        <v>797.36</v>
      </c>
      <c r="X6" s="36">
        <f>IF(X7="",NA(),X7)</f>
        <v>114.61</v>
      </c>
      <c r="Y6" s="36">
        <f t="shared" ref="Y6:AG6" si="4">IF(Y7="",NA(),Y7)</f>
        <v>114.08</v>
      </c>
      <c r="Z6" s="36">
        <f t="shared" si="4"/>
        <v>112.52</v>
      </c>
      <c r="AA6" s="36">
        <f t="shared" si="4"/>
        <v>117.6</v>
      </c>
      <c r="AB6" s="36">
        <f t="shared" si="4"/>
        <v>117.63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269.29000000000002</v>
      </c>
      <c r="AU6" s="36">
        <f t="shared" ref="AU6:BC6" si="6">IF(AU7="",NA(),AU7)</f>
        <v>294.77999999999997</v>
      </c>
      <c r="AV6" s="36">
        <f t="shared" si="6"/>
        <v>334.54</v>
      </c>
      <c r="AW6" s="36">
        <f t="shared" si="6"/>
        <v>355.68</v>
      </c>
      <c r="AX6" s="36">
        <f t="shared" si="6"/>
        <v>394</v>
      </c>
      <c r="AY6" s="36">
        <f t="shared" si="6"/>
        <v>391.54</v>
      </c>
      <c r="AZ6" s="36">
        <f t="shared" si="6"/>
        <v>384.34</v>
      </c>
      <c r="BA6" s="36">
        <f t="shared" si="6"/>
        <v>359.47</v>
      </c>
      <c r="BB6" s="36">
        <f t="shared" si="6"/>
        <v>369.69</v>
      </c>
      <c r="BC6" s="36">
        <f t="shared" si="6"/>
        <v>379.08</v>
      </c>
      <c r="BD6" s="35" t="str">
        <f>IF(BD7="","",IF(BD7="-","【-】","【"&amp;SUBSTITUTE(TEXT(BD7,"#,##0.00"),"-","△")&amp;"】"))</f>
        <v>【264.97】</v>
      </c>
      <c r="BE6" s="36">
        <f>IF(BE7="",NA(),BE7)</f>
        <v>310.3</v>
      </c>
      <c r="BF6" s="36">
        <f t="shared" ref="BF6:BN6" si="7">IF(BF7="",NA(),BF7)</f>
        <v>270.77</v>
      </c>
      <c r="BG6" s="36">
        <f t="shared" si="7"/>
        <v>245.18</v>
      </c>
      <c r="BH6" s="36">
        <f t="shared" si="7"/>
        <v>233.18</v>
      </c>
      <c r="BI6" s="36">
        <f t="shared" si="7"/>
        <v>229.89</v>
      </c>
      <c r="BJ6" s="36">
        <f t="shared" si="7"/>
        <v>386.97</v>
      </c>
      <c r="BK6" s="36">
        <f t="shared" si="7"/>
        <v>380.58</v>
      </c>
      <c r="BL6" s="36">
        <f t="shared" si="7"/>
        <v>401.79</v>
      </c>
      <c r="BM6" s="36">
        <f t="shared" si="7"/>
        <v>402.99</v>
      </c>
      <c r="BN6" s="36">
        <f t="shared" si="7"/>
        <v>398.98</v>
      </c>
      <c r="BO6" s="35" t="str">
        <f>IF(BO7="","",IF(BO7="-","【-】","【"&amp;SUBSTITUTE(TEXT(BO7,"#,##0.00"),"-","△")&amp;"】"))</f>
        <v>【266.61】</v>
      </c>
      <c r="BP6" s="36">
        <f>IF(BP7="",NA(),BP7)</f>
        <v>110.19</v>
      </c>
      <c r="BQ6" s="36">
        <f t="shared" ref="BQ6:BY6" si="8">IF(BQ7="",NA(),BQ7)</f>
        <v>110.97</v>
      </c>
      <c r="BR6" s="36">
        <f t="shared" si="8"/>
        <v>109.73</v>
      </c>
      <c r="BS6" s="36">
        <f t="shared" si="8"/>
        <v>114.26</v>
      </c>
      <c r="BT6" s="36">
        <f t="shared" si="8"/>
        <v>114.36</v>
      </c>
      <c r="BU6" s="36">
        <f t="shared" si="8"/>
        <v>101.72</v>
      </c>
      <c r="BV6" s="36">
        <f t="shared" si="8"/>
        <v>102.38</v>
      </c>
      <c r="BW6" s="36">
        <f t="shared" si="8"/>
        <v>100.12</v>
      </c>
      <c r="BX6" s="36">
        <f t="shared" si="8"/>
        <v>98.66</v>
      </c>
      <c r="BY6" s="36">
        <f t="shared" si="8"/>
        <v>98.64</v>
      </c>
      <c r="BZ6" s="35" t="str">
        <f>IF(BZ7="","",IF(BZ7="-","【-】","【"&amp;SUBSTITUTE(TEXT(BZ7,"#,##0.00"),"-","△")&amp;"】"))</f>
        <v>【103.24】</v>
      </c>
      <c r="CA6" s="36">
        <f>IF(CA7="",NA(),CA7)</f>
        <v>291.20999999999998</v>
      </c>
      <c r="CB6" s="36">
        <f t="shared" ref="CB6:CJ6" si="9">IF(CB7="",NA(),CB7)</f>
        <v>288.91000000000003</v>
      </c>
      <c r="CC6" s="36">
        <f t="shared" si="9"/>
        <v>292.31</v>
      </c>
      <c r="CD6" s="36">
        <f t="shared" si="9"/>
        <v>281.99</v>
      </c>
      <c r="CE6" s="36">
        <f t="shared" si="9"/>
        <v>281.63</v>
      </c>
      <c r="CF6" s="36">
        <f t="shared" si="9"/>
        <v>168.2</v>
      </c>
      <c r="CG6" s="36">
        <f t="shared" si="9"/>
        <v>168.67</v>
      </c>
      <c r="CH6" s="36">
        <f t="shared" si="9"/>
        <v>174.97</v>
      </c>
      <c r="CI6" s="36">
        <f t="shared" si="9"/>
        <v>178.59</v>
      </c>
      <c r="CJ6" s="36">
        <f t="shared" si="9"/>
        <v>178.92</v>
      </c>
      <c r="CK6" s="35" t="str">
        <f>IF(CK7="","",IF(CK7="-","【-】","【"&amp;SUBSTITUTE(TEXT(CK7,"#,##0.00"),"-","△")&amp;"】"))</f>
        <v>【168.38】</v>
      </c>
      <c r="CL6" s="36">
        <f>IF(CL7="",NA(),CL7)</f>
        <v>37.549999999999997</v>
      </c>
      <c r="CM6" s="36">
        <f t="shared" ref="CM6:CU6" si="10">IF(CM7="",NA(),CM7)</f>
        <v>38.06</v>
      </c>
      <c r="CN6" s="36">
        <f t="shared" si="10"/>
        <v>38.28</v>
      </c>
      <c r="CO6" s="36">
        <f t="shared" si="10"/>
        <v>36.67</v>
      </c>
      <c r="CP6" s="36">
        <f t="shared" si="10"/>
        <v>46.87</v>
      </c>
      <c r="CQ6" s="36">
        <f t="shared" si="10"/>
        <v>54.77</v>
      </c>
      <c r="CR6" s="36">
        <f t="shared" si="10"/>
        <v>54.92</v>
      </c>
      <c r="CS6" s="36">
        <f t="shared" si="10"/>
        <v>55.63</v>
      </c>
      <c r="CT6" s="36">
        <f t="shared" si="10"/>
        <v>55.03</v>
      </c>
      <c r="CU6" s="36">
        <f t="shared" si="10"/>
        <v>55.14</v>
      </c>
      <c r="CV6" s="35" t="str">
        <f>IF(CV7="","",IF(CV7="-","【-】","【"&amp;SUBSTITUTE(TEXT(CV7,"#,##0.00"),"-","△")&amp;"】"))</f>
        <v>【60.00】</v>
      </c>
      <c r="CW6" s="36">
        <f>IF(CW7="",NA(),CW7)</f>
        <v>86.65</v>
      </c>
      <c r="CX6" s="36">
        <f t="shared" ref="CX6:DF6" si="11">IF(CX7="",NA(),CX7)</f>
        <v>85.84</v>
      </c>
      <c r="CY6" s="36">
        <f t="shared" si="11"/>
        <v>84.79</v>
      </c>
      <c r="CZ6" s="36">
        <f t="shared" si="11"/>
        <v>88.47</v>
      </c>
      <c r="DA6" s="36">
        <f t="shared" si="11"/>
        <v>91.61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48.16</v>
      </c>
      <c r="DI6" s="36">
        <f t="shared" ref="DI6:DQ6" si="12">IF(DI7="",NA(),DI7)</f>
        <v>49.3</v>
      </c>
      <c r="DJ6" s="36">
        <f t="shared" si="12"/>
        <v>50.42</v>
      </c>
      <c r="DK6" s="36">
        <f t="shared" si="12"/>
        <v>51.24</v>
      </c>
      <c r="DL6" s="36">
        <f t="shared" si="12"/>
        <v>52.01</v>
      </c>
      <c r="DM6" s="36">
        <f t="shared" si="12"/>
        <v>47.46</v>
      </c>
      <c r="DN6" s="36">
        <f t="shared" si="12"/>
        <v>48.49</v>
      </c>
      <c r="DO6" s="36">
        <f t="shared" si="12"/>
        <v>48.05</v>
      </c>
      <c r="DP6" s="36">
        <f t="shared" si="12"/>
        <v>48.87</v>
      </c>
      <c r="DQ6" s="36">
        <f t="shared" si="12"/>
        <v>49.92</v>
      </c>
      <c r="DR6" s="35" t="str">
        <f>IF(DR7="","",IF(DR7="-","【-】","【"&amp;SUBSTITUTE(TEXT(DR7,"#,##0.00"),"-","△")&amp;"】"))</f>
        <v>【49.59】</v>
      </c>
      <c r="DS6" s="36">
        <f>IF(DS7="",NA(),DS7)</f>
        <v>9.9499999999999993</v>
      </c>
      <c r="DT6" s="36">
        <f t="shared" ref="DT6:EB6" si="13">IF(DT7="",NA(),DT7)</f>
        <v>9.7899999999999991</v>
      </c>
      <c r="DU6" s="36">
        <f t="shared" si="13"/>
        <v>9.51</v>
      </c>
      <c r="DV6" s="36">
        <f t="shared" si="13"/>
        <v>9.26</v>
      </c>
      <c r="DW6" s="36">
        <f t="shared" si="13"/>
        <v>8.98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0.18</v>
      </c>
      <c r="EE6" s="36">
        <f t="shared" ref="EE6:EM6" si="14">IF(EE7="",NA(),EE7)</f>
        <v>0.28000000000000003</v>
      </c>
      <c r="EF6" s="36">
        <f t="shared" si="14"/>
        <v>0.37</v>
      </c>
      <c r="EG6" s="36">
        <f t="shared" si="14"/>
        <v>0.19</v>
      </c>
      <c r="EH6" s="36">
        <f t="shared" si="14"/>
        <v>0.3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22047</v>
      </c>
      <c r="D7" s="38">
        <v>46</v>
      </c>
      <c r="E7" s="38">
        <v>1</v>
      </c>
      <c r="F7" s="38">
        <v>0</v>
      </c>
      <c r="G7" s="38">
        <v>1</v>
      </c>
      <c r="H7" s="38" t="s">
        <v>92</v>
      </c>
      <c r="I7" s="38" t="s">
        <v>93</v>
      </c>
      <c r="J7" s="38" t="s">
        <v>94</v>
      </c>
      <c r="K7" s="38" t="s">
        <v>95</v>
      </c>
      <c r="L7" s="38" t="s">
        <v>96</v>
      </c>
      <c r="M7" s="38" t="s">
        <v>97</v>
      </c>
      <c r="N7" s="39" t="s">
        <v>98</v>
      </c>
      <c r="O7" s="39">
        <v>63.24</v>
      </c>
      <c r="P7" s="39">
        <v>86.28</v>
      </c>
      <c r="Q7" s="39">
        <v>5280</v>
      </c>
      <c r="R7" s="39">
        <v>33084</v>
      </c>
      <c r="S7" s="39">
        <v>217.05</v>
      </c>
      <c r="T7" s="39">
        <v>152.43</v>
      </c>
      <c r="U7" s="39">
        <v>28386</v>
      </c>
      <c r="V7" s="39">
        <v>35.6</v>
      </c>
      <c r="W7" s="39">
        <v>797.36</v>
      </c>
      <c r="X7" s="39">
        <v>114.61</v>
      </c>
      <c r="Y7" s="39">
        <v>114.08</v>
      </c>
      <c r="Z7" s="39">
        <v>112.52</v>
      </c>
      <c r="AA7" s="39">
        <v>117.6</v>
      </c>
      <c r="AB7" s="39">
        <v>117.63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269.29000000000002</v>
      </c>
      <c r="AU7" s="39">
        <v>294.77999999999997</v>
      </c>
      <c r="AV7" s="39">
        <v>334.54</v>
      </c>
      <c r="AW7" s="39">
        <v>355.68</v>
      </c>
      <c r="AX7" s="39">
        <v>394</v>
      </c>
      <c r="AY7" s="39">
        <v>391.54</v>
      </c>
      <c r="AZ7" s="39">
        <v>384.34</v>
      </c>
      <c r="BA7" s="39">
        <v>359.47</v>
      </c>
      <c r="BB7" s="39">
        <v>369.69</v>
      </c>
      <c r="BC7" s="39">
        <v>379.08</v>
      </c>
      <c r="BD7" s="39">
        <v>264.97000000000003</v>
      </c>
      <c r="BE7" s="39">
        <v>310.3</v>
      </c>
      <c r="BF7" s="39">
        <v>270.77</v>
      </c>
      <c r="BG7" s="39">
        <v>245.18</v>
      </c>
      <c r="BH7" s="39">
        <v>233.18</v>
      </c>
      <c r="BI7" s="39">
        <v>229.89</v>
      </c>
      <c r="BJ7" s="39">
        <v>386.97</v>
      </c>
      <c r="BK7" s="39">
        <v>380.58</v>
      </c>
      <c r="BL7" s="39">
        <v>401.79</v>
      </c>
      <c r="BM7" s="39">
        <v>402.99</v>
      </c>
      <c r="BN7" s="39">
        <v>398.98</v>
      </c>
      <c r="BO7" s="39">
        <v>266.61</v>
      </c>
      <c r="BP7" s="39">
        <v>110.19</v>
      </c>
      <c r="BQ7" s="39">
        <v>110.97</v>
      </c>
      <c r="BR7" s="39">
        <v>109.73</v>
      </c>
      <c r="BS7" s="39">
        <v>114.26</v>
      </c>
      <c r="BT7" s="39">
        <v>114.36</v>
      </c>
      <c r="BU7" s="39">
        <v>101.72</v>
      </c>
      <c r="BV7" s="39">
        <v>102.38</v>
      </c>
      <c r="BW7" s="39">
        <v>100.12</v>
      </c>
      <c r="BX7" s="39">
        <v>98.66</v>
      </c>
      <c r="BY7" s="39">
        <v>98.64</v>
      </c>
      <c r="BZ7" s="39">
        <v>103.24</v>
      </c>
      <c r="CA7" s="39">
        <v>291.20999999999998</v>
      </c>
      <c r="CB7" s="39">
        <v>288.91000000000003</v>
      </c>
      <c r="CC7" s="39">
        <v>292.31</v>
      </c>
      <c r="CD7" s="39">
        <v>281.99</v>
      </c>
      <c r="CE7" s="39">
        <v>281.63</v>
      </c>
      <c r="CF7" s="39">
        <v>168.2</v>
      </c>
      <c r="CG7" s="39">
        <v>168.67</v>
      </c>
      <c r="CH7" s="39">
        <v>174.97</v>
      </c>
      <c r="CI7" s="39">
        <v>178.59</v>
      </c>
      <c r="CJ7" s="39">
        <v>178.92</v>
      </c>
      <c r="CK7" s="39">
        <v>168.38</v>
      </c>
      <c r="CL7" s="39">
        <v>37.549999999999997</v>
      </c>
      <c r="CM7" s="39">
        <v>38.06</v>
      </c>
      <c r="CN7" s="39">
        <v>38.28</v>
      </c>
      <c r="CO7" s="39">
        <v>36.67</v>
      </c>
      <c r="CP7" s="39">
        <v>46.87</v>
      </c>
      <c r="CQ7" s="39">
        <v>54.77</v>
      </c>
      <c r="CR7" s="39">
        <v>54.92</v>
      </c>
      <c r="CS7" s="39">
        <v>55.63</v>
      </c>
      <c r="CT7" s="39">
        <v>55.03</v>
      </c>
      <c r="CU7" s="39">
        <v>55.14</v>
      </c>
      <c r="CV7" s="39">
        <v>60</v>
      </c>
      <c r="CW7" s="39">
        <v>86.65</v>
      </c>
      <c r="CX7" s="39">
        <v>85.84</v>
      </c>
      <c r="CY7" s="39">
        <v>84.79</v>
      </c>
      <c r="CZ7" s="39">
        <v>88.47</v>
      </c>
      <c r="DA7" s="39">
        <v>91.61</v>
      </c>
      <c r="DB7" s="39">
        <v>82.89</v>
      </c>
      <c r="DC7" s="39">
        <v>82.66</v>
      </c>
      <c r="DD7" s="39">
        <v>82.04</v>
      </c>
      <c r="DE7" s="39">
        <v>81.900000000000006</v>
      </c>
      <c r="DF7" s="39">
        <v>81.39</v>
      </c>
      <c r="DG7" s="39">
        <v>89.8</v>
      </c>
      <c r="DH7" s="39">
        <v>48.16</v>
      </c>
      <c r="DI7" s="39">
        <v>49.3</v>
      </c>
      <c r="DJ7" s="39">
        <v>50.42</v>
      </c>
      <c r="DK7" s="39">
        <v>51.24</v>
      </c>
      <c r="DL7" s="39">
        <v>52.01</v>
      </c>
      <c r="DM7" s="39">
        <v>47.46</v>
      </c>
      <c r="DN7" s="39">
        <v>48.49</v>
      </c>
      <c r="DO7" s="39">
        <v>48.05</v>
      </c>
      <c r="DP7" s="39">
        <v>48.87</v>
      </c>
      <c r="DQ7" s="39">
        <v>49.92</v>
      </c>
      <c r="DR7" s="39">
        <v>49.59</v>
      </c>
      <c r="DS7" s="39">
        <v>9.9499999999999993</v>
      </c>
      <c r="DT7" s="39">
        <v>9.7899999999999991</v>
      </c>
      <c r="DU7" s="39">
        <v>9.51</v>
      </c>
      <c r="DV7" s="39">
        <v>9.26</v>
      </c>
      <c r="DW7" s="39">
        <v>8.98</v>
      </c>
      <c r="DX7" s="39">
        <v>9.7100000000000009</v>
      </c>
      <c r="DY7" s="39">
        <v>12.79</v>
      </c>
      <c r="DZ7" s="39">
        <v>13.39</v>
      </c>
      <c r="EA7" s="39">
        <v>14.85</v>
      </c>
      <c r="EB7" s="39">
        <v>16.88</v>
      </c>
      <c r="EC7" s="39">
        <v>19.440000000000001</v>
      </c>
      <c r="ED7" s="39">
        <v>0.18</v>
      </c>
      <c r="EE7" s="39">
        <v>0.28000000000000003</v>
      </c>
      <c r="EF7" s="39">
        <v>0.37</v>
      </c>
      <c r="EG7" s="39">
        <v>0.19</v>
      </c>
      <c r="EH7" s="39">
        <v>0.3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亜貴子</cp:lastModifiedBy>
  <cp:lastPrinted>2021-01-26T09:05:13Z</cp:lastPrinted>
  <dcterms:created xsi:type="dcterms:W3CDTF">2020-12-04T02:02:30Z</dcterms:created>
  <dcterms:modified xsi:type="dcterms:W3CDTF">2021-01-26T09:05:14Z</dcterms:modified>
  <cp:category/>
</cp:coreProperties>
</file>