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uro-ad.local\share$\上下水道課\6304_経理係\02 下水道事業\　調査回答\01月　経営比較分析表\R02（R01決算）\R03.01.29締切　R01決算経営比較分析表\R03.02.12　財政課に送る確定版一式\"/>
    </mc:Choice>
  </mc:AlternateContent>
  <workbookProtection workbookAlgorithmName="SHA-512" workbookHashValue="lyQuGVBwxJARw+53JAbSw9UpJXr5S3DjOpebpmtNinxk9yZb8n2Bc2hYBySUonBeL91bk6LPXxEahGhEll6x4A==" workbookSaltValue="Kyhi7MNjRvlW0lJVtLsWbw==" workbookSpinCount="100000" lockStructure="1"/>
  <bookViews>
    <workbookView xWindow="0" yWindow="0" windowWidth="20790" windowHeight="996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6" i="4"/>
  <c r="I86" i="4"/>
  <c r="E86" i="4"/>
  <c r="AT10" i="4"/>
  <c r="AL10" i="4"/>
  <c r="AD10" i="4"/>
  <c r="I10" i="4"/>
  <c r="B10" i="4"/>
  <c r="AL8" i="4"/>
  <c r="P8" i="4"/>
</calcChain>
</file>

<file path=xl/sharedStrings.xml><?xml version="1.0" encoding="utf-8"?>
<sst xmlns="http://schemas.openxmlformats.org/spreadsheetml/2006/main" count="236" uniqueCount="118">
  <si>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</si>
  <si>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</si>
  <si>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</si>
  <si>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</si>
  <si>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</si>
  <si>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</si>
  <si>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</si>
  <si>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</si>
  <si>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</si>
  <si>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</si>
  <si>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</si>
  <si>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</si>
  <si>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</si>
  <si>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</si>
  <si>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</si>
  <si>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</si>
  <si>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</si>
  <si>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</si>
  <si>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</si>
  <si>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</si>
  <si>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</si>
  <si>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</si>
  <si>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</si>
  <si>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</si>
  <si>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</si>
  <si>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</si>
  <si>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</si>
  <si>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</si>
  <si>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</si>
  <si>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</si>
  <si>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</si>
  <si>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</si>
  <si>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</si>
  <si>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</si>
  <si>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</si>
  <si>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</si>
  <si>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</si>
  <si>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</si>
  <si>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</si>
  <si>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</si>
  <si>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</si>
  <si>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</si>
  <si>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</si>
  <si>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</si>
  <si>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</si>
  <si>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</si>
  <si>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</si>
  <si>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</si>
  <si>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</si>
  <si>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</si>
  <si>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</si>
  <si>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</si>
  <si>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</si>
  <si>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</si>
  <si>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</si>
  <si>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</si>
  <si>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</si>
  <si>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</si>
  <si>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</si>
  <si>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</si>
  <si>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</si>
  <si>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</si>
  <si>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</si>
  <si>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</si>
  <si>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</si>
  <si>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</si>
  <si>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</si>
  <si>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</si>
  <si>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</si>
  <si>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</si>
  <si>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</si>
  <si>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</si>
  <si>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</si>
  <si>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</si>
  <si>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</si>
  <si>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</si>
  <si>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</si>
  <si>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</si>
  <si>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</si>
  <si>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</si>
  <si>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</si>
  <si>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</si>
  <si>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</si>
  <si>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</si>
  <si>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</si>
  <si>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</si>
  <si>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</si>
  <si>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</si>
  <si>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</si>
  <si>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</si>
  <si>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</si>
  <si>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</si>
  <si>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</si>
  <si>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</si>
  <si>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</si>
  <si>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</si>
  <si>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黒石市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</si>
  <si>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</si>
  <si>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</si>
  <si>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</si>
  <si>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</si>
  <si>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</si>
  <si>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</si>
  <si>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</si>
  <si>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</si>
  <si>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</si>
  <si>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</si>
  <si>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</si>
  <si>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</si>
  <si>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</si>
  <si>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</si>
  <si>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</si>
  <si>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</si>
  <si>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</si>
  <si>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</si>
  <si>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現時点でも多額の一般会計繰入金や市債に頼っており経営は厳しく、今後も人口減少が進み使用料が落ちるなど経営状況は更なる悪化が予想される。
　今後は事業の存廃や合併処理浄化槽への切り替えなどといった、経営改善についての検討が必要である。</t>
    <rPh sb="1" eb="4">
      <t>ゲンジテン</t>
    </rPh>
    <rPh sb="42" eb="45">
      <t>シヨウリョウ</t>
    </rPh>
    <rPh sb="46" eb="47">
      <t>オ</t>
    </rPh>
    <rPh sb="51" eb="53">
      <t>ケイエイ</t>
    </rPh>
    <rPh sb="53" eb="55">
      <t>ジョウキョウ</t>
    </rPh>
    <phoneticPr fontId="4"/>
  </si>
  <si>
    <t xml:space="preserve">　当市の農業集落排水事業は、平成９年４月１日供用開始であり、管渠等は法定耐用年数までには至っていないため、現在のところ老朽化による更新は行っていない。
　今後は、人口減少等により事業の存廃の検討が必要となることから、現時点では管渠等の更新は予定しておらず、維持管理に努めることで現在の施設を用いて事業を続けていく。
</t>
    <rPh sb="113" eb="115">
      <t>カンキョ</t>
    </rPh>
    <rPh sb="115" eb="116">
      <t>トウ</t>
    </rPh>
    <rPh sb="128" eb="130">
      <t>イジ</t>
    </rPh>
    <rPh sb="130" eb="132">
      <t>カンリ</t>
    </rPh>
    <rPh sb="133" eb="134">
      <t>ツト</t>
    </rPh>
    <rPh sb="139" eb="141">
      <t>ゲンザイ</t>
    </rPh>
    <rPh sb="151" eb="152">
      <t>ツヅ</t>
    </rPh>
    <phoneticPr fontId="4"/>
  </si>
  <si>
    <t>　当市の農業集落排水事業は人口減少に伴い、使用料収入が減少傾向にある。使用料収入だけでは財源が足りず、多額の一般会計繰入金や市債（資本費平準化債）により賄っている。
　令和元年度は有収水量及び使用料収入は前年度から微増し、営業外費用の減により収益的収支比率は上昇しているが、類似団体平均と比べて汚水処理原価は高く、経費回収率も低迷したままである。
　また事業の規模に比して企業債残高が多く、償還により残高を減らしてはいるものの企業債残高対事業規模比率は高止まりしている。
　使用料の水準は下水道事業（公共下水道）に合わせているが、今後も人口減少により有収水量や使用料収入は減少すると考えられるため、事業の存続や合併処理浄化槽への切り替え等についての検討が必要である。</t>
    <rPh sb="195" eb="197">
      <t>ショウカン</t>
    </rPh>
    <rPh sb="200" eb="202">
      <t>ザンダカ</t>
    </rPh>
    <rPh sb="203" eb="204">
      <t>ヘ</t>
    </rPh>
    <rPh sb="250" eb="255">
      <t>コウキョウゲスイドウ</t>
    </rPh>
    <rPh sb="280" eb="283">
      <t>シヨウリョウ</t>
    </rPh>
    <rPh sb="283" eb="285">
      <t>シュウニュウ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</si>
</sst>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21F-43D2-BF39-892BAC65CC7F}"/>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C21F-43D2-BF39-892BAC65CC7F}"/>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54.76</c:v>
                </c:pt>
                <c:pt idx="1">
                  <c:v>50</c:v>
                </c:pt>
                <c:pt idx="2">
                  <c:v>47.62</c:v>
                </c:pt>
                <c:pt idx="3">
                  <c:v>48.81</c:v>
                </c:pt>
                <c:pt idx="4">
                  <c:v>47.62</c:v>
                </c:pt>
              </c:numCache>
            </c:numRef>
          </c:val>
          <c:extLst>
            <c:ext xmlns:c16="http://schemas.microsoft.com/office/drawing/2014/chart" uri="{C3380CC4-5D6E-409C-BE32-E72D297353CC}">
              <c16:uniqueId val="{00000000-CE66-44F2-A503-725BECC8CF09}"/>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CE66-44F2-A503-725BECC8CF09}"/>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87.6</c:v>
                </c:pt>
                <c:pt idx="1">
                  <c:v>87.6</c:v>
                </c:pt>
                <c:pt idx="2">
                  <c:v>88.24</c:v>
                </c:pt>
                <c:pt idx="3">
                  <c:v>90.83</c:v>
                </c:pt>
                <c:pt idx="4">
                  <c:v>90.43</c:v>
                </c:pt>
              </c:numCache>
            </c:numRef>
          </c:val>
          <c:extLst>
            <c:ext xmlns:c16="http://schemas.microsoft.com/office/drawing/2014/chart" uri="{C3380CC4-5D6E-409C-BE32-E72D297353CC}">
              <c16:uniqueId val="{00000000-F37F-4312-9E25-6F071192B14B}"/>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F37F-4312-9E25-6F071192B14B}"/>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66.959999999999994</c:v>
                </c:pt>
                <c:pt idx="1">
                  <c:v>70.599999999999994</c:v>
                </c:pt>
                <c:pt idx="2">
                  <c:v>73.040000000000006</c:v>
                </c:pt>
                <c:pt idx="3">
                  <c:v>71.78</c:v>
                </c:pt>
                <c:pt idx="4">
                  <c:v>74.42</c:v>
                </c:pt>
              </c:numCache>
            </c:numRef>
          </c:val>
          <c:extLst>
            <c:ext xmlns:c16="http://schemas.microsoft.com/office/drawing/2014/chart" uri="{C3380CC4-5D6E-409C-BE32-E72D297353CC}">
              <c16:uniqueId val="{00000000-1EA2-489B-B6EB-7FFE0026D73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EA2-489B-B6EB-7FFE0026D73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D8D-4B57-9387-F7E23D2D9163}"/>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D8D-4B57-9387-F7E23D2D9163}"/>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666-4B43-BF05-FC965A29E8C5}"/>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666-4B43-BF05-FC965A29E8C5}"/>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3E3-4DEA-A207-FC2CBDE6A24F}"/>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3E3-4DEA-A207-FC2CBDE6A24F}"/>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E48-4DEB-AD1E-08C794C38AA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48-4DEB-AD1E-08C794C38AA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3114.83</c:v>
                </c:pt>
                <c:pt idx="1">
                  <c:v>2706.28</c:v>
                </c:pt>
                <c:pt idx="2">
                  <c:v>2871.44</c:v>
                </c:pt>
                <c:pt idx="3">
                  <c:v>3089.66</c:v>
                </c:pt>
                <c:pt idx="4">
                  <c:v>3151.5</c:v>
                </c:pt>
              </c:numCache>
            </c:numRef>
          </c:val>
          <c:extLst>
            <c:ext xmlns:c16="http://schemas.microsoft.com/office/drawing/2014/chart" uri="{C3380CC4-5D6E-409C-BE32-E72D297353CC}">
              <c16:uniqueId val="{00000000-5CF0-4016-93A4-50B5D13C214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5CF0-4016-93A4-50B5D13C214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23.56</c:v>
                </c:pt>
                <c:pt idx="1">
                  <c:v>25.5</c:v>
                </c:pt>
                <c:pt idx="2">
                  <c:v>20.47</c:v>
                </c:pt>
                <c:pt idx="3">
                  <c:v>32.78</c:v>
                </c:pt>
                <c:pt idx="4">
                  <c:v>24.94</c:v>
                </c:pt>
              </c:numCache>
            </c:numRef>
          </c:val>
          <c:extLst>
            <c:ext xmlns:c16="http://schemas.microsoft.com/office/drawing/2014/chart" uri="{C3380CC4-5D6E-409C-BE32-E72D297353CC}">
              <c16:uniqueId val="{00000000-2770-44DD-90D4-C2145AB12B95}"/>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2770-44DD-90D4-C2145AB12B95}"/>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953.61</c:v>
                </c:pt>
                <c:pt idx="1">
                  <c:v>901.35</c:v>
                </c:pt>
                <c:pt idx="2">
                  <c:v>1067.46</c:v>
                </c:pt>
                <c:pt idx="3">
                  <c:v>672.53</c:v>
                </c:pt>
                <c:pt idx="4">
                  <c:v>876.96</c:v>
                </c:pt>
              </c:numCache>
            </c:numRef>
          </c:val>
          <c:extLst>
            <c:ext xmlns:c16="http://schemas.microsoft.com/office/drawing/2014/chart" uri="{C3380CC4-5D6E-409C-BE32-E72D297353CC}">
              <c16:uniqueId val="{00000000-18DD-4D55-9364-C8DCB2069015}"/>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18DD-4D55-9364-C8DCB2069015}"/>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Q1" zoomScale="70" zoomScaleNormal="7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青森県　黒石市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33084</v>
      </c>
      <c r="AM8" s="51"/>
      <c r="AN8" s="51"/>
      <c r="AO8" s="51"/>
      <c r="AP8" s="51"/>
      <c r="AQ8" s="51"/>
      <c r="AR8" s="51"/>
      <c r="AS8" s="51"/>
      <c r="AT8" s="46">
        <f>データ!T6</f>
        <v>217.05</v>
      </c>
      <c r="AU8" s="46"/>
      <c r="AV8" s="46"/>
      <c r="AW8" s="46"/>
      <c r="AX8" s="46"/>
      <c r="AY8" s="46"/>
      <c r="AZ8" s="46"/>
      <c r="BA8" s="46"/>
      <c r="BB8" s="46">
        <f>データ!U6</f>
        <v>152.43</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0.35</v>
      </c>
      <c r="Q10" s="46"/>
      <c r="R10" s="46"/>
      <c r="S10" s="46"/>
      <c r="T10" s="46"/>
      <c r="U10" s="46"/>
      <c r="V10" s="46"/>
      <c r="W10" s="46">
        <f>データ!Q6</f>
        <v>53.87</v>
      </c>
      <c r="X10" s="46"/>
      <c r="Y10" s="46"/>
      <c r="Z10" s="46"/>
      <c r="AA10" s="46"/>
      <c r="AB10" s="46"/>
      <c r="AC10" s="46"/>
      <c r="AD10" s="51">
        <f>データ!R6</f>
        <v>4045</v>
      </c>
      <c r="AE10" s="51"/>
      <c r="AF10" s="51"/>
      <c r="AG10" s="51"/>
      <c r="AH10" s="51"/>
      <c r="AI10" s="51"/>
      <c r="AJ10" s="51"/>
      <c r="AK10" s="2"/>
      <c r="AL10" s="51">
        <f>データ!V6</f>
        <v>115</v>
      </c>
      <c r="AM10" s="51"/>
      <c r="AN10" s="51"/>
      <c r="AO10" s="51"/>
      <c r="AP10" s="51"/>
      <c r="AQ10" s="51"/>
      <c r="AR10" s="51"/>
      <c r="AS10" s="51"/>
      <c r="AT10" s="46">
        <f>データ!W6</f>
        <v>0.16</v>
      </c>
      <c r="AU10" s="46"/>
      <c r="AV10" s="46"/>
      <c r="AW10" s="46"/>
      <c r="AX10" s="46"/>
      <c r="AY10" s="46"/>
      <c r="AZ10" s="46"/>
      <c r="BA10" s="46"/>
      <c r="BB10" s="46">
        <f>データ!X6</f>
        <v>718.75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117</v>
      </c>
      <c r="BM16" s="85"/>
      <c r="BN16" s="85"/>
      <c r="BO16" s="85"/>
      <c r="BP16" s="85"/>
      <c r="BQ16" s="85"/>
      <c r="BR16" s="85"/>
      <c r="BS16" s="85"/>
      <c r="BT16" s="85"/>
      <c r="BU16" s="85"/>
      <c r="BV16" s="85"/>
      <c r="BW16" s="85"/>
      <c r="BX16" s="85"/>
      <c r="BY16" s="85"/>
      <c r="BZ16" s="8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4"/>
      <c r="BM17" s="85"/>
      <c r="BN17" s="85"/>
      <c r="BO17" s="85"/>
      <c r="BP17" s="85"/>
      <c r="BQ17" s="85"/>
      <c r="BR17" s="85"/>
      <c r="BS17" s="85"/>
      <c r="BT17" s="85"/>
      <c r="BU17" s="85"/>
      <c r="BV17" s="85"/>
      <c r="BW17" s="85"/>
      <c r="BX17" s="85"/>
      <c r="BY17" s="85"/>
      <c r="BZ17" s="8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4"/>
      <c r="BM18" s="85"/>
      <c r="BN18" s="85"/>
      <c r="BO18" s="85"/>
      <c r="BP18" s="85"/>
      <c r="BQ18" s="85"/>
      <c r="BR18" s="85"/>
      <c r="BS18" s="85"/>
      <c r="BT18" s="85"/>
      <c r="BU18" s="85"/>
      <c r="BV18" s="85"/>
      <c r="BW18" s="85"/>
      <c r="BX18" s="85"/>
      <c r="BY18" s="85"/>
      <c r="BZ18" s="8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4"/>
      <c r="BM19" s="85"/>
      <c r="BN19" s="85"/>
      <c r="BO19" s="85"/>
      <c r="BP19" s="85"/>
      <c r="BQ19" s="85"/>
      <c r="BR19" s="85"/>
      <c r="BS19" s="85"/>
      <c r="BT19" s="85"/>
      <c r="BU19" s="85"/>
      <c r="BV19" s="85"/>
      <c r="BW19" s="85"/>
      <c r="BX19" s="85"/>
      <c r="BY19" s="85"/>
      <c r="BZ19" s="8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4"/>
      <c r="BM20" s="85"/>
      <c r="BN20" s="85"/>
      <c r="BO20" s="85"/>
      <c r="BP20" s="85"/>
      <c r="BQ20" s="85"/>
      <c r="BR20" s="85"/>
      <c r="BS20" s="85"/>
      <c r="BT20" s="85"/>
      <c r="BU20" s="85"/>
      <c r="BV20" s="85"/>
      <c r="BW20" s="85"/>
      <c r="BX20" s="85"/>
      <c r="BY20" s="85"/>
      <c r="BZ20" s="8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4"/>
      <c r="BM21" s="85"/>
      <c r="BN21" s="85"/>
      <c r="BO21" s="85"/>
      <c r="BP21" s="85"/>
      <c r="BQ21" s="85"/>
      <c r="BR21" s="85"/>
      <c r="BS21" s="85"/>
      <c r="BT21" s="85"/>
      <c r="BU21" s="85"/>
      <c r="BV21" s="85"/>
      <c r="BW21" s="85"/>
      <c r="BX21" s="85"/>
      <c r="BY21" s="85"/>
      <c r="BZ21" s="8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4"/>
      <c r="BM22" s="85"/>
      <c r="BN22" s="85"/>
      <c r="BO22" s="85"/>
      <c r="BP22" s="85"/>
      <c r="BQ22" s="85"/>
      <c r="BR22" s="85"/>
      <c r="BS22" s="85"/>
      <c r="BT22" s="85"/>
      <c r="BU22" s="85"/>
      <c r="BV22" s="85"/>
      <c r="BW22" s="85"/>
      <c r="BX22" s="85"/>
      <c r="BY22" s="85"/>
      <c r="BZ22" s="8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4"/>
      <c r="BM23" s="85"/>
      <c r="BN23" s="85"/>
      <c r="BO23" s="85"/>
      <c r="BP23" s="85"/>
      <c r="BQ23" s="85"/>
      <c r="BR23" s="85"/>
      <c r="BS23" s="85"/>
      <c r="BT23" s="85"/>
      <c r="BU23" s="85"/>
      <c r="BV23" s="85"/>
      <c r="BW23" s="85"/>
      <c r="BX23" s="85"/>
      <c r="BY23" s="85"/>
      <c r="BZ23" s="8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4"/>
      <c r="BM24" s="85"/>
      <c r="BN24" s="85"/>
      <c r="BO24" s="85"/>
      <c r="BP24" s="85"/>
      <c r="BQ24" s="85"/>
      <c r="BR24" s="85"/>
      <c r="BS24" s="85"/>
      <c r="BT24" s="85"/>
      <c r="BU24" s="85"/>
      <c r="BV24" s="85"/>
      <c r="BW24" s="85"/>
      <c r="BX24" s="85"/>
      <c r="BY24" s="85"/>
      <c r="BZ24" s="8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4"/>
      <c r="BM25" s="85"/>
      <c r="BN25" s="85"/>
      <c r="BO25" s="85"/>
      <c r="BP25" s="85"/>
      <c r="BQ25" s="85"/>
      <c r="BR25" s="85"/>
      <c r="BS25" s="85"/>
      <c r="BT25" s="85"/>
      <c r="BU25" s="85"/>
      <c r="BV25" s="85"/>
      <c r="BW25" s="85"/>
      <c r="BX25" s="85"/>
      <c r="BY25" s="85"/>
      <c r="BZ25" s="8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4"/>
      <c r="BM26" s="85"/>
      <c r="BN26" s="85"/>
      <c r="BO26" s="85"/>
      <c r="BP26" s="85"/>
      <c r="BQ26" s="85"/>
      <c r="BR26" s="85"/>
      <c r="BS26" s="85"/>
      <c r="BT26" s="85"/>
      <c r="BU26" s="85"/>
      <c r="BV26" s="85"/>
      <c r="BW26" s="85"/>
      <c r="BX26" s="85"/>
      <c r="BY26" s="85"/>
      <c r="BZ26" s="8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4"/>
      <c r="BM27" s="85"/>
      <c r="BN27" s="85"/>
      <c r="BO27" s="85"/>
      <c r="BP27" s="85"/>
      <c r="BQ27" s="85"/>
      <c r="BR27" s="85"/>
      <c r="BS27" s="85"/>
      <c r="BT27" s="85"/>
      <c r="BU27" s="85"/>
      <c r="BV27" s="85"/>
      <c r="BW27" s="85"/>
      <c r="BX27" s="85"/>
      <c r="BY27" s="85"/>
      <c r="BZ27" s="8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4"/>
      <c r="BM28" s="85"/>
      <c r="BN28" s="85"/>
      <c r="BO28" s="85"/>
      <c r="BP28" s="85"/>
      <c r="BQ28" s="85"/>
      <c r="BR28" s="85"/>
      <c r="BS28" s="85"/>
      <c r="BT28" s="85"/>
      <c r="BU28" s="85"/>
      <c r="BV28" s="85"/>
      <c r="BW28" s="85"/>
      <c r="BX28" s="85"/>
      <c r="BY28" s="85"/>
      <c r="BZ28" s="8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4"/>
      <c r="BM29" s="85"/>
      <c r="BN29" s="85"/>
      <c r="BO29" s="85"/>
      <c r="BP29" s="85"/>
      <c r="BQ29" s="85"/>
      <c r="BR29" s="85"/>
      <c r="BS29" s="85"/>
      <c r="BT29" s="85"/>
      <c r="BU29" s="85"/>
      <c r="BV29" s="85"/>
      <c r="BW29" s="85"/>
      <c r="BX29" s="85"/>
      <c r="BY29" s="85"/>
      <c r="BZ29" s="8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4"/>
      <c r="BM30" s="85"/>
      <c r="BN30" s="85"/>
      <c r="BO30" s="85"/>
      <c r="BP30" s="85"/>
      <c r="BQ30" s="85"/>
      <c r="BR30" s="85"/>
      <c r="BS30" s="85"/>
      <c r="BT30" s="85"/>
      <c r="BU30" s="85"/>
      <c r="BV30" s="85"/>
      <c r="BW30" s="85"/>
      <c r="BX30" s="85"/>
      <c r="BY30" s="85"/>
      <c r="BZ30" s="8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4"/>
      <c r="BM31" s="85"/>
      <c r="BN31" s="85"/>
      <c r="BO31" s="85"/>
      <c r="BP31" s="85"/>
      <c r="BQ31" s="85"/>
      <c r="BR31" s="85"/>
      <c r="BS31" s="85"/>
      <c r="BT31" s="85"/>
      <c r="BU31" s="85"/>
      <c r="BV31" s="85"/>
      <c r="BW31" s="85"/>
      <c r="BX31" s="85"/>
      <c r="BY31" s="85"/>
      <c r="BZ31" s="8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4"/>
      <c r="BM32" s="85"/>
      <c r="BN32" s="85"/>
      <c r="BO32" s="85"/>
      <c r="BP32" s="85"/>
      <c r="BQ32" s="85"/>
      <c r="BR32" s="85"/>
      <c r="BS32" s="85"/>
      <c r="BT32" s="85"/>
      <c r="BU32" s="85"/>
      <c r="BV32" s="85"/>
      <c r="BW32" s="85"/>
      <c r="BX32" s="85"/>
      <c r="BY32" s="85"/>
      <c r="BZ32" s="8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4"/>
      <c r="BM33" s="85"/>
      <c r="BN33" s="85"/>
      <c r="BO33" s="85"/>
      <c r="BP33" s="85"/>
      <c r="BQ33" s="85"/>
      <c r="BR33" s="85"/>
      <c r="BS33" s="85"/>
      <c r="BT33" s="85"/>
      <c r="BU33" s="85"/>
      <c r="BV33" s="85"/>
      <c r="BW33" s="85"/>
      <c r="BX33" s="85"/>
      <c r="BY33" s="85"/>
      <c r="BZ33" s="8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4"/>
      <c r="BM34" s="85"/>
      <c r="BN34" s="85"/>
      <c r="BO34" s="85"/>
      <c r="BP34" s="85"/>
      <c r="BQ34" s="85"/>
      <c r="BR34" s="85"/>
      <c r="BS34" s="85"/>
      <c r="BT34" s="85"/>
      <c r="BU34" s="85"/>
      <c r="BV34" s="85"/>
      <c r="BW34" s="85"/>
      <c r="BX34" s="85"/>
      <c r="BY34" s="85"/>
      <c r="BZ34" s="8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4"/>
      <c r="BM35" s="85"/>
      <c r="BN35" s="85"/>
      <c r="BO35" s="85"/>
      <c r="BP35" s="85"/>
      <c r="BQ35" s="85"/>
      <c r="BR35" s="85"/>
      <c r="BS35" s="85"/>
      <c r="BT35" s="85"/>
      <c r="BU35" s="85"/>
      <c r="BV35" s="85"/>
      <c r="BW35" s="85"/>
      <c r="BX35" s="85"/>
      <c r="BY35" s="85"/>
      <c r="BZ35" s="8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4"/>
      <c r="BM36" s="85"/>
      <c r="BN36" s="85"/>
      <c r="BO36" s="85"/>
      <c r="BP36" s="85"/>
      <c r="BQ36" s="85"/>
      <c r="BR36" s="85"/>
      <c r="BS36" s="85"/>
      <c r="BT36" s="85"/>
      <c r="BU36" s="85"/>
      <c r="BV36" s="85"/>
      <c r="BW36" s="85"/>
      <c r="BX36" s="85"/>
      <c r="BY36" s="85"/>
      <c r="BZ36" s="8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4"/>
      <c r="BM37" s="85"/>
      <c r="BN37" s="85"/>
      <c r="BO37" s="85"/>
      <c r="BP37" s="85"/>
      <c r="BQ37" s="85"/>
      <c r="BR37" s="85"/>
      <c r="BS37" s="85"/>
      <c r="BT37" s="85"/>
      <c r="BU37" s="85"/>
      <c r="BV37" s="85"/>
      <c r="BW37" s="85"/>
      <c r="BX37" s="85"/>
      <c r="BY37" s="85"/>
      <c r="BZ37" s="8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4"/>
      <c r="BM38" s="85"/>
      <c r="BN38" s="85"/>
      <c r="BO38" s="85"/>
      <c r="BP38" s="85"/>
      <c r="BQ38" s="85"/>
      <c r="BR38" s="85"/>
      <c r="BS38" s="85"/>
      <c r="BT38" s="85"/>
      <c r="BU38" s="85"/>
      <c r="BV38" s="85"/>
      <c r="BW38" s="85"/>
      <c r="BX38" s="85"/>
      <c r="BY38" s="85"/>
      <c r="BZ38" s="8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4"/>
      <c r="BM39" s="85"/>
      <c r="BN39" s="85"/>
      <c r="BO39" s="85"/>
      <c r="BP39" s="85"/>
      <c r="BQ39" s="85"/>
      <c r="BR39" s="85"/>
      <c r="BS39" s="85"/>
      <c r="BT39" s="85"/>
      <c r="BU39" s="85"/>
      <c r="BV39" s="85"/>
      <c r="BW39" s="85"/>
      <c r="BX39" s="85"/>
      <c r="BY39" s="85"/>
      <c r="BZ39" s="8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4"/>
      <c r="BM40" s="85"/>
      <c r="BN40" s="85"/>
      <c r="BO40" s="85"/>
      <c r="BP40" s="85"/>
      <c r="BQ40" s="85"/>
      <c r="BR40" s="85"/>
      <c r="BS40" s="85"/>
      <c r="BT40" s="85"/>
      <c r="BU40" s="85"/>
      <c r="BV40" s="85"/>
      <c r="BW40" s="85"/>
      <c r="BX40" s="85"/>
      <c r="BY40" s="85"/>
      <c r="BZ40" s="8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4"/>
      <c r="BM41" s="85"/>
      <c r="BN41" s="85"/>
      <c r="BO41" s="85"/>
      <c r="BP41" s="85"/>
      <c r="BQ41" s="85"/>
      <c r="BR41" s="85"/>
      <c r="BS41" s="85"/>
      <c r="BT41" s="85"/>
      <c r="BU41" s="85"/>
      <c r="BV41" s="85"/>
      <c r="BW41" s="85"/>
      <c r="BX41" s="85"/>
      <c r="BY41" s="85"/>
      <c r="BZ41" s="8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4"/>
      <c r="BM42" s="85"/>
      <c r="BN42" s="85"/>
      <c r="BO42" s="85"/>
      <c r="BP42" s="85"/>
      <c r="BQ42" s="85"/>
      <c r="BR42" s="85"/>
      <c r="BS42" s="85"/>
      <c r="BT42" s="85"/>
      <c r="BU42" s="85"/>
      <c r="BV42" s="85"/>
      <c r="BW42" s="85"/>
      <c r="BX42" s="85"/>
      <c r="BY42" s="85"/>
      <c r="BZ42" s="8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4"/>
      <c r="BM43" s="85"/>
      <c r="BN43" s="85"/>
      <c r="BO43" s="85"/>
      <c r="BP43" s="85"/>
      <c r="BQ43" s="85"/>
      <c r="BR43" s="85"/>
      <c r="BS43" s="85"/>
      <c r="BT43" s="85"/>
      <c r="BU43" s="85"/>
      <c r="BV43" s="85"/>
      <c r="BW43" s="85"/>
      <c r="BX43" s="85"/>
      <c r="BY43" s="85"/>
      <c r="BZ43" s="8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7"/>
      <c r="BM44" s="88"/>
      <c r="BN44" s="88"/>
      <c r="BO44" s="88"/>
      <c r="BP44" s="88"/>
      <c r="BQ44" s="88"/>
      <c r="BR44" s="88"/>
      <c r="BS44" s="88"/>
      <c r="BT44" s="88"/>
      <c r="BU44" s="88"/>
      <c r="BV44" s="88"/>
      <c r="BW44" s="88"/>
      <c r="BX44" s="88"/>
      <c r="BY44" s="88"/>
      <c r="BZ44" s="8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116</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115</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43</v>
      </c>
      <c r="N86" s="26" t="s">
        <v>43</v>
      </c>
      <c r="O86" s="26" t="str">
        <f>データ!EO6</f>
        <v>【0.02】</v>
      </c>
    </row>
  </sheetData>
  <sheetProtection algorithmName="SHA-512" hashValue="S7pO9N/3tfDs5HJkmk/LkELSPZlWQ5Kl4kD77hze72BMfHCGem3U7EKusEJhl6uVR9pZg248lz4ktC4h6b80kA==" saltValue="2tnYTtw3ImpJY98Ki91O9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22047</v>
      </c>
      <c r="D6" s="33">
        <f t="shared" si="3"/>
        <v>47</v>
      </c>
      <c r="E6" s="33">
        <f t="shared" si="3"/>
        <v>17</v>
      </c>
      <c r="F6" s="33">
        <f t="shared" si="3"/>
        <v>5</v>
      </c>
      <c r="G6" s="33">
        <f t="shared" si="3"/>
        <v>0</v>
      </c>
      <c r="H6" s="33" t="str">
        <f t="shared" si="3"/>
        <v>青森県　黒石市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0.35</v>
      </c>
      <c r="Q6" s="34">
        <f t="shared" si="3"/>
        <v>53.87</v>
      </c>
      <c r="R6" s="34">
        <f t="shared" si="3"/>
        <v>4045</v>
      </c>
      <c r="S6" s="34">
        <f t="shared" si="3"/>
        <v>33084</v>
      </c>
      <c r="T6" s="34">
        <f t="shared" si="3"/>
        <v>217.05</v>
      </c>
      <c r="U6" s="34">
        <f t="shared" si="3"/>
        <v>152.43</v>
      </c>
      <c r="V6" s="34">
        <f t="shared" si="3"/>
        <v>115</v>
      </c>
      <c r="W6" s="34">
        <f t="shared" si="3"/>
        <v>0.16</v>
      </c>
      <c r="X6" s="34">
        <f t="shared" si="3"/>
        <v>718.75</v>
      </c>
      <c r="Y6" s="35">
        <f>IF(Y7="",NA(),Y7)</f>
        <v>66.959999999999994</v>
      </c>
      <c r="Z6" s="35">
        <f t="shared" ref="Z6:AH6" si="4">IF(Z7="",NA(),Z7)</f>
        <v>70.599999999999994</v>
      </c>
      <c r="AA6" s="35">
        <f t="shared" si="4"/>
        <v>73.040000000000006</v>
      </c>
      <c r="AB6" s="35">
        <f t="shared" si="4"/>
        <v>71.78</v>
      </c>
      <c r="AC6" s="35">
        <f t="shared" si="4"/>
        <v>74.42</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3114.83</v>
      </c>
      <c r="BG6" s="35">
        <f t="shared" ref="BG6:BO6" si="7">IF(BG7="",NA(),BG7)</f>
        <v>2706.28</v>
      </c>
      <c r="BH6" s="35">
        <f t="shared" si="7"/>
        <v>2871.44</v>
      </c>
      <c r="BI6" s="35">
        <f t="shared" si="7"/>
        <v>3089.66</v>
      </c>
      <c r="BJ6" s="35">
        <f t="shared" si="7"/>
        <v>3151.5</v>
      </c>
      <c r="BK6" s="35">
        <f t="shared" si="7"/>
        <v>1081.8</v>
      </c>
      <c r="BL6" s="35">
        <f t="shared" si="7"/>
        <v>974.93</v>
      </c>
      <c r="BM6" s="35">
        <f t="shared" si="7"/>
        <v>855.8</v>
      </c>
      <c r="BN6" s="35">
        <f t="shared" si="7"/>
        <v>789.46</v>
      </c>
      <c r="BO6" s="35">
        <f t="shared" si="7"/>
        <v>826.83</v>
      </c>
      <c r="BP6" s="34" t="str">
        <f>IF(BP7="","",IF(BP7="-","【-】","【"&amp;SUBSTITUTE(TEXT(BP7,"#,##0.00"),"-","△")&amp;"】"))</f>
        <v>【765.47】</v>
      </c>
      <c r="BQ6" s="35">
        <f>IF(BQ7="",NA(),BQ7)</f>
        <v>23.56</v>
      </c>
      <c r="BR6" s="35">
        <f t="shared" ref="BR6:BZ6" si="8">IF(BR7="",NA(),BR7)</f>
        <v>25.5</v>
      </c>
      <c r="BS6" s="35">
        <f t="shared" si="8"/>
        <v>20.47</v>
      </c>
      <c r="BT6" s="35">
        <f t="shared" si="8"/>
        <v>32.78</v>
      </c>
      <c r="BU6" s="35">
        <f t="shared" si="8"/>
        <v>24.94</v>
      </c>
      <c r="BV6" s="35">
        <f t="shared" si="8"/>
        <v>52.19</v>
      </c>
      <c r="BW6" s="35">
        <f t="shared" si="8"/>
        <v>55.32</v>
      </c>
      <c r="BX6" s="35">
        <f t="shared" si="8"/>
        <v>59.8</v>
      </c>
      <c r="BY6" s="35">
        <f t="shared" si="8"/>
        <v>57.77</v>
      </c>
      <c r="BZ6" s="35">
        <f t="shared" si="8"/>
        <v>57.31</v>
      </c>
      <c r="CA6" s="34" t="str">
        <f>IF(CA7="","",IF(CA7="-","【-】","【"&amp;SUBSTITUTE(TEXT(CA7,"#,##0.00"),"-","△")&amp;"】"))</f>
        <v>【59.59】</v>
      </c>
      <c r="CB6" s="35">
        <f>IF(CB7="",NA(),CB7)</f>
        <v>953.61</v>
      </c>
      <c r="CC6" s="35">
        <f t="shared" ref="CC6:CK6" si="9">IF(CC7="",NA(),CC7)</f>
        <v>901.35</v>
      </c>
      <c r="CD6" s="35">
        <f t="shared" si="9"/>
        <v>1067.46</v>
      </c>
      <c r="CE6" s="35">
        <f t="shared" si="9"/>
        <v>672.53</v>
      </c>
      <c r="CF6" s="35">
        <f t="shared" si="9"/>
        <v>876.96</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54.76</v>
      </c>
      <c r="CN6" s="35">
        <f t="shared" ref="CN6:CV6" si="10">IF(CN7="",NA(),CN7)</f>
        <v>50</v>
      </c>
      <c r="CO6" s="35">
        <f t="shared" si="10"/>
        <v>47.62</v>
      </c>
      <c r="CP6" s="35">
        <f t="shared" si="10"/>
        <v>48.81</v>
      </c>
      <c r="CQ6" s="35">
        <f t="shared" si="10"/>
        <v>47.62</v>
      </c>
      <c r="CR6" s="35">
        <f t="shared" si="10"/>
        <v>52.31</v>
      </c>
      <c r="CS6" s="35">
        <f t="shared" si="10"/>
        <v>60.65</v>
      </c>
      <c r="CT6" s="35">
        <f t="shared" si="10"/>
        <v>51.75</v>
      </c>
      <c r="CU6" s="35">
        <f t="shared" si="10"/>
        <v>50.68</v>
      </c>
      <c r="CV6" s="35">
        <f t="shared" si="10"/>
        <v>50.14</v>
      </c>
      <c r="CW6" s="34" t="str">
        <f>IF(CW7="","",IF(CW7="-","【-】","【"&amp;SUBSTITUTE(TEXT(CW7,"#,##0.00"),"-","△")&amp;"】"))</f>
        <v>【51.30】</v>
      </c>
      <c r="CX6" s="35">
        <f>IF(CX7="",NA(),CX7)</f>
        <v>87.6</v>
      </c>
      <c r="CY6" s="35">
        <f t="shared" ref="CY6:DG6" si="11">IF(CY7="",NA(),CY7)</f>
        <v>87.6</v>
      </c>
      <c r="CZ6" s="35">
        <f t="shared" si="11"/>
        <v>88.24</v>
      </c>
      <c r="DA6" s="35">
        <f t="shared" si="11"/>
        <v>90.83</v>
      </c>
      <c r="DB6" s="35">
        <f t="shared" si="11"/>
        <v>90.43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22047</v>
      </c>
      <c r="D7" s="37">
        <v>47</v>
      </c>
      <c r="E7" s="37">
        <v>17</v>
      </c>
      <c r="F7" s="37">
        <v>5</v>
      </c>
      <c r="G7" s="37">
        <v>0</v>
      </c>
      <c r="H7" s="37" t="s">
        <v>96</v>
      </c>
      <c r="I7" s="37" t="s">
        <v>97</v>
      </c>
      <c r="J7" s="37" t="s">
        <v>98</v>
      </c>
      <c r="K7" s="37" t="s">
        <v>99</v>
      </c>
      <c r="L7" s="37" t="s">
        <v>100</v>
      </c>
      <c r="M7" s="37" t="s">
        <v>101</v>
      </c>
      <c r="N7" s="38" t="s">
        <v>102</v>
      </c>
      <c r="O7" s="38" t="s">
        <v>103</v>
      </c>
      <c r="P7" s="38">
        <v>0.35</v>
      </c>
      <c r="Q7" s="38">
        <v>53.87</v>
      </c>
      <c r="R7" s="38">
        <v>4045</v>
      </c>
      <c r="S7" s="38">
        <v>33084</v>
      </c>
      <c r="T7" s="38">
        <v>217.05</v>
      </c>
      <c r="U7" s="38">
        <v>152.43</v>
      </c>
      <c r="V7" s="38">
        <v>115</v>
      </c>
      <c r="W7" s="38">
        <v>0.16</v>
      </c>
      <c r="X7" s="38">
        <v>718.75</v>
      </c>
      <c r="Y7" s="38">
        <v>66.959999999999994</v>
      </c>
      <c r="Z7" s="38">
        <v>70.599999999999994</v>
      </c>
      <c r="AA7" s="38">
        <v>73.040000000000006</v>
      </c>
      <c r="AB7" s="38">
        <v>71.78</v>
      </c>
      <c r="AC7" s="38">
        <v>74.42</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3114.83</v>
      </c>
      <c r="BG7" s="38">
        <v>2706.28</v>
      </c>
      <c r="BH7" s="38">
        <v>2871.44</v>
      </c>
      <c r="BI7" s="38">
        <v>3089.66</v>
      </c>
      <c r="BJ7" s="38">
        <v>3151.5</v>
      </c>
      <c r="BK7" s="38">
        <v>1081.8</v>
      </c>
      <c r="BL7" s="38">
        <v>974.93</v>
      </c>
      <c r="BM7" s="38">
        <v>855.8</v>
      </c>
      <c r="BN7" s="38">
        <v>789.46</v>
      </c>
      <c r="BO7" s="38">
        <v>826.83</v>
      </c>
      <c r="BP7" s="38">
        <v>765.47</v>
      </c>
      <c r="BQ7" s="38">
        <v>23.56</v>
      </c>
      <c r="BR7" s="38">
        <v>25.5</v>
      </c>
      <c r="BS7" s="38">
        <v>20.47</v>
      </c>
      <c r="BT7" s="38">
        <v>32.78</v>
      </c>
      <c r="BU7" s="38">
        <v>24.94</v>
      </c>
      <c r="BV7" s="38">
        <v>52.19</v>
      </c>
      <c r="BW7" s="38">
        <v>55.32</v>
      </c>
      <c r="BX7" s="38">
        <v>59.8</v>
      </c>
      <c r="BY7" s="38">
        <v>57.77</v>
      </c>
      <c r="BZ7" s="38">
        <v>57.31</v>
      </c>
      <c r="CA7" s="38">
        <v>59.59</v>
      </c>
      <c r="CB7" s="38">
        <v>953.61</v>
      </c>
      <c r="CC7" s="38">
        <v>901.35</v>
      </c>
      <c r="CD7" s="38">
        <v>1067.46</v>
      </c>
      <c r="CE7" s="38">
        <v>672.53</v>
      </c>
      <c r="CF7" s="38">
        <v>876.96</v>
      </c>
      <c r="CG7" s="38">
        <v>296.14</v>
      </c>
      <c r="CH7" s="38">
        <v>283.17</v>
      </c>
      <c r="CI7" s="38">
        <v>263.76</v>
      </c>
      <c r="CJ7" s="38">
        <v>274.35000000000002</v>
      </c>
      <c r="CK7" s="38">
        <v>273.52</v>
      </c>
      <c r="CL7" s="38">
        <v>257.86</v>
      </c>
      <c r="CM7" s="38">
        <v>54.76</v>
      </c>
      <c r="CN7" s="38">
        <v>50</v>
      </c>
      <c r="CO7" s="38">
        <v>47.62</v>
      </c>
      <c r="CP7" s="38">
        <v>48.81</v>
      </c>
      <c r="CQ7" s="38">
        <v>47.62</v>
      </c>
      <c r="CR7" s="38">
        <v>52.31</v>
      </c>
      <c r="CS7" s="38">
        <v>60.65</v>
      </c>
      <c r="CT7" s="38">
        <v>51.75</v>
      </c>
      <c r="CU7" s="38">
        <v>50.68</v>
      </c>
      <c r="CV7" s="38">
        <v>50.14</v>
      </c>
      <c r="CW7" s="38">
        <v>51.3</v>
      </c>
      <c r="CX7" s="38">
        <v>87.6</v>
      </c>
      <c r="CY7" s="38">
        <v>87.6</v>
      </c>
      <c r="CZ7" s="38">
        <v>88.24</v>
      </c>
      <c r="DA7" s="38">
        <v>90.83</v>
      </c>
      <c r="DB7" s="38">
        <v>90.43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鈴木 公太</cp:lastModifiedBy>
  <cp:lastPrinted>2021-02-12T05:55:33Z</cp:lastPrinted>
  <dcterms:created xsi:type="dcterms:W3CDTF">2020-12-04T02:59:16Z</dcterms:created>
  <dcterms:modified xsi:type="dcterms:W3CDTF">2021-02-12T06:26:40Z</dcterms:modified>
  <cp:category/>
</cp:coreProperties>
</file>