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3\"/>
    </mc:Choice>
  </mc:AlternateContent>
  <workbookProtection workbookAlgorithmName="SHA-512" workbookHashValue="LMcY0sKgDAZcjlZD/jcjY4a0zA4h/Atv/XWLKJ907T0+cZqFMpdY6YEUytPg9o0RmI+clDnnKQ9uGoHIyeE/Vg==" workbookSaltValue="LWm3Yo7qDR3x5qOsO3ogR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<sst xmlns="http://schemas.openxmlformats.org/spreadsheetml/2006/main" count="228" uniqueCount="114">
  <si>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</si>
  <si>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</si>
  <si>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</si>
  <si>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</si>
  <si>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</si>
  <si>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</si>
  <si>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</si>
  <si>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</si>
  <si>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</si>
  <si>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</si>
  <si>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</si>
  <si>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</si>
  <si>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</si>
  <si>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</si>
  <si>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</si>
  <si>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</si>
  <si>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</si>
  <si>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</si>
  <si>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</si>
  <si>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</si>
  <si>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</si>
  <si>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</si>
  <si>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</si>
  <si>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</si>
  <si>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</si>
  <si>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</si>
  <si>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</si>
  <si>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</si>
  <si>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</si>
  <si>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</si>
  <si>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</si>
  <si>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</si>
  <si>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</si>
  <si>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</si>
  <si>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</si>
  <si>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</si>
  <si>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</si>
  <si>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</si>
  <si>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</si>
  <si>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</si>
  <si>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</si>
  <si>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</si>
  <si>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</si>
  <si>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</si>
  <si>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</si>
  <si>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</si>
  <si>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</si>
  <si>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</si>
  <si>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</si>
  <si>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</si>
  <si>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</si>
  <si>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</si>
  <si>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</si>
  <si>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</si>
  <si>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</si>
  <si>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</si>
  <si>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</si>
  <si>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</si>
  <si>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</si>
  <si>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</si>
  <si>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</si>
  <si>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</si>
  <si>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</si>
  <si>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</si>
  <si>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</si>
  <si>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</si>
  <si>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</si>
  <si>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</si>
  <si>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</si>
  <si>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</si>
  <si>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</si>
  <si>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</si>
  <si>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</si>
  <si>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</si>
  <si>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</si>
  <si>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</si>
  <si>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</si>
  <si>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</si>
  <si>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</si>
  <si>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</si>
  <si>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</si>
  <si>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</si>
  <si>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</si>
  <si>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</si>
  <si>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</si>
  <si>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</si>
  <si>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</si>
  <si>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</si>
  <si>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</si>
  <si>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</si>
  <si>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</si>
  <si>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</si>
  <si>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</si>
  <si>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</si>
  <si>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</si>
  <si>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</si>
  <si>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</si>
  <si>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</si>
  <si>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</si>
  <si>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</si>
  <si>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</si>
  <si>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</si>
  <si>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</si>
  <si>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</si>
  <si>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</si>
  <si>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</si>
  <si>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</si>
  <si>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</si>
  <si>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</si>
  <si>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</si>
  <si>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</si>
  <si>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事異動に伴う新陳代謝等による人件費の増や、検定メーター取替業務委託料の増、簡易水道事業の法適用に伴う同一会計での処理など複数の要因により、経常収支比率、流動比率及び料金回収率が前年度の数値より低下したものの、いずれの指標も100%以上を維持している。加えて、累積欠損金がなく、企業債残高対給水収益比率が類似団体及び全国平均より低い水準で推移しており、有収率が類似団体及び全国平均より高い水準であることから、現在の経営は健全であるといえる。
　しかし、給水人口は年々減少しており、今後、料金収入の減少が懸念されることから、この状態を維持するため、費用の削減や老朽化対策等に充てる財源確保に努める必要がある。</t>
    <rPh sb="62" eb="64">
      <t>フクスウ</t>
    </rPh>
    <rPh sb="65" eb="67">
      <t>ヨウイン</t>
    </rPh>
    <rPh sb="71" eb="77">
      <t>ケイジョウシュウシヒリツ</t>
    </rPh>
    <rPh sb="78" eb="80">
      <t>リュウドウ</t>
    </rPh>
    <rPh sb="80" eb="82">
      <t>ヒリツ</t>
    </rPh>
    <rPh sb="82" eb="83">
      <t>オヨ</t>
    </rPh>
    <rPh sb="84" eb="86">
      <t>リョウキン</t>
    </rPh>
    <rPh sb="86" eb="88">
      <t>カイシュウ</t>
    </rPh>
    <rPh sb="88" eb="89">
      <t>リツ</t>
    </rPh>
    <rPh sb="90" eb="93">
      <t>ゼンネンド</t>
    </rPh>
    <rPh sb="94" eb="96">
      <t>スウチ</t>
    </rPh>
    <rPh sb="98" eb="100">
      <t>テイカ</t>
    </rPh>
    <rPh sb="110" eb="112">
      <t>シヒョウ</t>
    </rPh>
    <rPh sb="117" eb="119">
      <t>イジョウ</t>
    </rPh>
    <rPh sb="120" eb="122">
      <t>イジ</t>
    </rPh>
    <rPh sb="127" eb="128">
      <t>クワ</t>
    </rPh>
    <rPh sb="131" eb="135">
      <t>ルイセキケッソン</t>
    </rPh>
    <rPh sb="135" eb="136">
      <t>キン</t>
    </rPh>
    <rPh sb="140" eb="152">
      <t>キギョウサイザンダカタイキュウスイシュウエキヒリツ</t>
    </rPh>
    <rPh sb="153" eb="155">
      <t>ルイジ</t>
    </rPh>
    <rPh sb="155" eb="157">
      <t>ダンタイ</t>
    </rPh>
    <rPh sb="157" eb="158">
      <t>オヨ</t>
    </rPh>
    <rPh sb="159" eb="161">
      <t>ゼンコク</t>
    </rPh>
    <rPh sb="161" eb="163">
      <t>ヘイキン</t>
    </rPh>
    <rPh sb="165" eb="166">
      <t>ヒク</t>
    </rPh>
    <rPh sb="167" eb="169">
      <t>スイジュン</t>
    </rPh>
    <rPh sb="170" eb="172">
      <t>スイイ</t>
    </rPh>
    <rPh sb="177" eb="180">
      <t>ユウシュウリツ</t>
    </rPh>
    <rPh sb="193" eb="194">
      <t>タカ</t>
    </rPh>
    <rPh sb="195" eb="197">
      <t>スイジュン</t>
    </rPh>
    <rPh sb="205" eb="207">
      <t>ゲンザイ</t>
    </rPh>
    <rPh sb="208" eb="210">
      <t>ケイエイ</t>
    </rPh>
    <rPh sb="211" eb="213">
      <t>ケンゼン</t>
    </rPh>
    <rPh sb="227" eb="229">
      <t>キュウスイ</t>
    </rPh>
    <rPh sb="229" eb="231">
      <t>ジンコウ</t>
    </rPh>
    <rPh sb="232" eb="234">
      <t>ネンネン</t>
    </rPh>
    <rPh sb="234" eb="236">
      <t>ゲンショウ</t>
    </rPh>
    <rPh sb="241" eb="243">
      <t>コンゴ</t>
    </rPh>
    <rPh sb="244" eb="248">
      <t>リョウキンシュウニュウ</t>
    </rPh>
    <rPh sb="249" eb="251">
      <t>ゲンショウ</t>
    </rPh>
    <rPh sb="252" eb="254">
      <t>ケネン</t>
    </rPh>
    <rPh sb="264" eb="266">
      <t>ジョウタイ</t>
    </rPh>
    <rPh sb="267" eb="269">
      <t>イジ</t>
    </rPh>
    <rPh sb="274" eb="276">
      <t>ヒヨウ</t>
    </rPh>
    <rPh sb="277" eb="279">
      <t>サクゲン</t>
    </rPh>
    <rPh sb="280" eb="283">
      <t>ロウキュウカ</t>
    </rPh>
    <rPh sb="283" eb="285">
      <t>タイサク</t>
    </rPh>
    <rPh sb="285" eb="286">
      <t>トウ</t>
    </rPh>
    <rPh sb="287" eb="288">
      <t>ア</t>
    </rPh>
    <rPh sb="290" eb="292">
      <t>ザイゲン</t>
    </rPh>
    <rPh sb="292" eb="294">
      <t>カクホ</t>
    </rPh>
    <rPh sb="295" eb="296">
      <t>ツト</t>
    </rPh>
    <rPh sb="298" eb="300">
      <t>ヒツヨウ</t>
    </rPh>
    <phoneticPr fontId="4"/>
  </si>
  <si>
    <t>　管路の更新は順次行っており、管路経年化率が緩やかな右肩下がりとなっていることから、一定の効果は出ていると考える。しかし、管路更新率が低いことからもわかるように、法定耐用年数を超えた老朽管の増加に追い付いていないのが現状である。
　そのため、アセットマネジメントを活用して投資計画を見直し、重要度や老朽度によって優先順位をつけて更新を行っていくとともに、財源配分についても見直しが必要と考えている。</t>
    <rPh sb="15" eb="17">
      <t>カンロ</t>
    </rPh>
    <rPh sb="17" eb="20">
      <t>ケイネンカ</t>
    </rPh>
    <rPh sb="20" eb="21">
      <t>リツ</t>
    </rPh>
    <rPh sb="22" eb="23">
      <t>ユル</t>
    </rPh>
    <rPh sb="26" eb="29">
      <t>ミギカタサ</t>
    </rPh>
    <rPh sb="42" eb="44">
      <t>イッテイ</t>
    </rPh>
    <rPh sb="45" eb="47">
      <t>コウカ</t>
    </rPh>
    <rPh sb="48" eb="49">
      <t>デ</t>
    </rPh>
    <rPh sb="53" eb="54">
      <t>カンガ</t>
    </rPh>
    <rPh sb="61" eb="63">
      <t>カンロ</t>
    </rPh>
    <rPh sb="63" eb="65">
      <t>コウシン</t>
    </rPh>
    <rPh sb="65" eb="66">
      <t>リツ</t>
    </rPh>
    <rPh sb="67" eb="68">
      <t>ヒク</t>
    </rPh>
    <rPh sb="108" eb="110">
      <t>ゲンジョウ</t>
    </rPh>
    <rPh sb="132" eb="134">
      <t>カツヨウ</t>
    </rPh>
    <rPh sb="141" eb="143">
      <t>ミナオ</t>
    </rPh>
    <rPh sb="151" eb="152">
      <t>ド</t>
    </rPh>
    <rPh sb="156" eb="160">
      <t>ユウセンジュンイ</t>
    </rPh>
    <rPh sb="164" eb="166">
      <t>コウシン</t>
    </rPh>
    <rPh sb="167" eb="168">
      <t>オコナ</t>
    </rPh>
    <phoneticPr fontId="4"/>
  </si>
  <si>
    <t>　現時点では黒字で推移しており経営は安定しているが、老朽管の更新等が追い付いていないことから、今後は、管路の更新を推進していく必要がある。
　管路更新を進めていく中でも、黒字経営を維持しつつ、将来負担の軽減も考慮した適切な投資計画を立て実施していくため、現行の経営戦略を見直し、より効果的な投資・財政計画となるように改定を行う。</t>
    <rPh sb="71" eb="73">
      <t>カンロ</t>
    </rPh>
    <rPh sb="73" eb="75">
      <t>コウシン</t>
    </rPh>
    <rPh sb="76" eb="77">
      <t>スス</t>
    </rPh>
    <rPh sb="81" eb="82">
      <t>ナカ</t>
    </rPh>
    <rPh sb="127" eb="129">
      <t>ゲンコウ</t>
    </rPh>
    <rPh sb="130" eb="134">
      <t>ケイエイセンリャク</t>
    </rPh>
    <rPh sb="135" eb="137">
      <t>ミナオ</t>
    </rPh>
    <rPh sb="141" eb="144">
      <t>コウカテキ</t>
    </rPh>
    <rPh sb="145" eb="147">
      <t>トウシ</t>
    </rPh>
    <rPh sb="148" eb="150">
      <t>ザイセイ</t>
    </rPh>
    <rPh sb="150" eb="152">
      <t>ケイカク</t>
    </rPh>
    <rPh sb="158" eb="160">
      <t>カイテイ</t>
    </rPh>
    <rPh sb="161" eb="1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</si>
</sst>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0.37</c:v>
                </c:pt>
                <c:pt idx="2">
                  <c:v>0.19</c:v>
                </c:pt>
                <c:pt idx="3">
                  <c:v>0.3</c:v>
                </c:pt>
                <c:pt idx="4">
                  <c:v>0.22</c:v>
                </c:pt>
              </c:numCache>
            </c:numRef>
          </c:val>
          <c:extLst>
            <c:ext xmlns:c16="http://schemas.microsoft.com/office/drawing/2014/chart" uri="{C3380CC4-5D6E-409C-BE32-E72D297353CC}">
              <c16:uniqueId val="{00000000-8887-4805-920C-4BFE295441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887-4805-920C-4BFE295441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38.06</c:v>
                </c:pt>
                <c:pt idx="1">
                  <c:v>38.28</c:v>
                </c:pt>
                <c:pt idx="2">
                  <c:v>36.67</c:v>
                </c:pt>
                <c:pt idx="3">
                  <c:v>46.87</c:v>
                </c:pt>
                <c:pt idx="4">
                  <c:v>46.7</c:v>
                </c:pt>
              </c:numCache>
            </c:numRef>
          </c:val>
          <c:extLst>
            <c:ext xmlns:c16="http://schemas.microsoft.com/office/drawing/2014/chart" uri="{C3380CC4-5D6E-409C-BE32-E72D297353CC}">
              <c16:uniqueId val="{00000000-EC4E-410F-A2B0-1185B00D9B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C4E-410F-A2B0-1185B00D9B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85.84</c:v>
                </c:pt>
                <c:pt idx="1">
                  <c:v>84.79</c:v>
                </c:pt>
                <c:pt idx="2">
                  <c:v>88.47</c:v>
                </c:pt>
                <c:pt idx="3">
                  <c:v>91.61</c:v>
                </c:pt>
                <c:pt idx="4">
                  <c:v>88.45</c:v>
                </c:pt>
              </c:numCache>
            </c:numRef>
          </c:val>
          <c:extLst>
            <c:ext xmlns:c16="http://schemas.microsoft.com/office/drawing/2014/chart" uri="{C3380CC4-5D6E-409C-BE32-E72D297353CC}">
              <c16:uniqueId val="{00000000-7749-459B-9C58-F2BDECD233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7749-459B-9C58-F2BDECD233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114.08</c:v>
                </c:pt>
                <c:pt idx="1">
                  <c:v>112.52</c:v>
                </c:pt>
                <c:pt idx="2">
                  <c:v>117.6</c:v>
                </c:pt>
                <c:pt idx="3">
                  <c:v>117.63</c:v>
                </c:pt>
                <c:pt idx="4">
                  <c:v>109.99</c:v>
                </c:pt>
              </c:numCache>
            </c:numRef>
          </c:val>
          <c:extLst>
            <c:ext xmlns:c16="http://schemas.microsoft.com/office/drawing/2014/chart" uri="{C3380CC4-5D6E-409C-BE32-E72D297353CC}">
              <c16:uniqueId val="{00000000-3682-4281-86F6-54985774DE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682-4281-86F6-54985774DE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49.3</c:v>
                </c:pt>
                <c:pt idx="1">
                  <c:v>50.42</c:v>
                </c:pt>
                <c:pt idx="2">
                  <c:v>51.24</c:v>
                </c:pt>
                <c:pt idx="3">
                  <c:v>52.01</c:v>
                </c:pt>
                <c:pt idx="4">
                  <c:v>50.87</c:v>
                </c:pt>
              </c:numCache>
            </c:numRef>
          </c:val>
          <c:extLst>
            <c:ext xmlns:c16="http://schemas.microsoft.com/office/drawing/2014/chart" uri="{C3380CC4-5D6E-409C-BE32-E72D297353CC}">
              <c16:uniqueId val="{00000000-2287-4A3C-87E7-D8F27A83E3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287-4A3C-87E7-D8F27A83E3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9.7899999999999991</c:v>
                </c:pt>
                <c:pt idx="1">
                  <c:v>9.51</c:v>
                </c:pt>
                <c:pt idx="2">
                  <c:v>9.26</c:v>
                </c:pt>
                <c:pt idx="3">
                  <c:v>8.98</c:v>
                </c:pt>
                <c:pt idx="4">
                  <c:v>7.86</c:v>
                </c:pt>
              </c:numCache>
            </c:numRef>
          </c:val>
          <c:extLst>
            <c:ext xmlns:c16="http://schemas.microsoft.com/office/drawing/2014/chart" uri="{C3380CC4-5D6E-409C-BE32-E72D297353CC}">
              <c16:uniqueId val="{00000000-9227-46FB-A9A7-AE2B46A110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227-46FB-A9A7-AE2B46A110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15-4874-A82A-7D3020E95A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415-4874-A82A-7D3020E95A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294.77999999999997</c:v>
                </c:pt>
                <c:pt idx="1">
                  <c:v>334.54</c:v>
                </c:pt>
                <c:pt idx="2">
                  <c:v>355.68</c:v>
                </c:pt>
                <c:pt idx="3">
                  <c:v>394</c:v>
                </c:pt>
                <c:pt idx="4">
                  <c:v>351.08</c:v>
                </c:pt>
              </c:numCache>
            </c:numRef>
          </c:val>
          <c:extLst>
            <c:ext xmlns:c16="http://schemas.microsoft.com/office/drawing/2014/chart" uri="{C3380CC4-5D6E-409C-BE32-E72D297353CC}">
              <c16:uniqueId val="{00000000-0BC4-4F44-85BE-D902762A85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BC4-4F44-85BE-D902762A85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270.77</c:v>
                </c:pt>
                <c:pt idx="1">
                  <c:v>245.18</c:v>
                </c:pt>
                <c:pt idx="2">
                  <c:v>233.18</c:v>
                </c:pt>
                <c:pt idx="3">
                  <c:v>229.89</c:v>
                </c:pt>
                <c:pt idx="4">
                  <c:v>232.43</c:v>
                </c:pt>
              </c:numCache>
            </c:numRef>
          </c:val>
          <c:extLst>
            <c:ext xmlns:c16="http://schemas.microsoft.com/office/drawing/2014/chart" uri="{C3380CC4-5D6E-409C-BE32-E72D297353CC}">
              <c16:uniqueId val="{00000000-1404-4FBF-BFD7-94AD5CFC01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1404-4FBF-BFD7-94AD5CFC01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110.97</c:v>
                </c:pt>
                <c:pt idx="1">
                  <c:v>109.73</c:v>
                </c:pt>
                <c:pt idx="2">
                  <c:v>114.26</c:v>
                </c:pt>
                <c:pt idx="3">
                  <c:v>114.36</c:v>
                </c:pt>
                <c:pt idx="4">
                  <c:v>106.32</c:v>
                </c:pt>
              </c:numCache>
            </c:numRef>
          </c:val>
          <c:extLst>
            <c:ext xmlns:c16="http://schemas.microsoft.com/office/drawing/2014/chart" uri="{C3380CC4-5D6E-409C-BE32-E72D297353CC}">
              <c16:uniqueId val="{00000000-C704-4142-8A0C-0F49835EFC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C704-4142-8A0C-0F49835EFC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288.91000000000003</c:v>
                </c:pt>
                <c:pt idx="1">
                  <c:v>292.31</c:v>
                </c:pt>
                <c:pt idx="2">
                  <c:v>281.99</c:v>
                </c:pt>
                <c:pt idx="3">
                  <c:v>281.63</c:v>
                </c:pt>
                <c:pt idx="4">
                  <c:v>294.38</c:v>
                </c:pt>
              </c:numCache>
            </c:numRef>
          </c:val>
          <c:extLst>
            <c:ext xmlns:c16="http://schemas.microsoft.com/office/drawing/2014/chart" uri="{C3380CC4-5D6E-409C-BE32-E72D297353CC}">
              <c16:uniqueId val="{00000000-B07A-44FF-BC32-EBA901CFFA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07A-44FF-BC32-EBA901CFFA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黒石市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32530</v>
      </c>
      <c r="AM8" s="65"/>
      <c r="AN8" s="65"/>
      <c r="AO8" s="65"/>
      <c r="AP8" s="65"/>
      <c r="AQ8" s="65"/>
      <c r="AR8" s="65"/>
      <c r="AS8" s="65"/>
      <c r="AT8" s="61">
        <f>データ!$S$6</f>
        <v>217.05</v>
      </c>
      <c r="AU8" s="62"/>
      <c r="AV8" s="62"/>
      <c r="AW8" s="62"/>
      <c r="AX8" s="62"/>
      <c r="AY8" s="62"/>
      <c r="AZ8" s="62"/>
      <c r="BA8" s="62"/>
      <c r="BB8" s="64">
        <f>データ!$T$6</f>
        <v>149.87</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64.260000000000005</v>
      </c>
      <c r="J10" s="62"/>
      <c r="K10" s="62"/>
      <c r="L10" s="62"/>
      <c r="M10" s="62"/>
      <c r="N10" s="62"/>
      <c r="O10" s="63"/>
      <c r="P10" s="64">
        <f>データ!$P$6</f>
        <v>89.11</v>
      </c>
      <c r="Q10" s="64"/>
      <c r="R10" s="64"/>
      <c r="S10" s="64"/>
      <c r="T10" s="64"/>
      <c r="U10" s="64"/>
      <c r="V10" s="64"/>
      <c r="W10" s="65">
        <f>データ!$Q$6</f>
        <v>5280</v>
      </c>
      <c r="X10" s="65"/>
      <c r="Y10" s="65"/>
      <c r="Z10" s="65"/>
      <c r="AA10" s="65"/>
      <c r="AB10" s="65"/>
      <c r="AC10" s="65"/>
      <c r="AD10" s="2"/>
      <c r="AE10" s="2"/>
      <c r="AF10" s="2"/>
      <c r="AG10" s="2"/>
      <c r="AH10" s="4"/>
      <c r="AI10" s="4"/>
      <c r="AJ10" s="4"/>
      <c r="AK10" s="4"/>
      <c r="AL10" s="65">
        <f>データ!$U$6</f>
        <v>28808</v>
      </c>
      <c r="AM10" s="65"/>
      <c r="AN10" s="65"/>
      <c r="AO10" s="65"/>
      <c r="AP10" s="65"/>
      <c r="AQ10" s="65"/>
      <c r="AR10" s="65"/>
      <c r="AS10" s="65"/>
      <c r="AT10" s="61">
        <f>データ!$V$6</f>
        <v>37.520000000000003</v>
      </c>
      <c r="AU10" s="62"/>
      <c r="AV10" s="62"/>
      <c r="AW10" s="62"/>
      <c r="AX10" s="62"/>
      <c r="AY10" s="62"/>
      <c r="AZ10" s="62"/>
      <c r="BA10" s="62"/>
      <c r="BB10" s="64">
        <f>データ!$W$6</f>
        <v>767.8</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YEsDHzK3z/wcCe/BFwQkB4N0qz496AKUJHwV/RXFZ/kJy2xh//43WtX/LHDX1sTyz4a5WXTiNAt5Ucak0D6wA==" saltValue="1tnNHIbmnCyRPuh1fW81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22047</v>
      </c>
      <c r="D6" s="34">
        <f t="shared" si="3"/>
        <v>46</v>
      </c>
      <c r="E6" s="34">
        <f t="shared" si="3"/>
        <v>1</v>
      </c>
      <c r="F6" s="34">
        <f t="shared" si="3"/>
        <v>0</v>
      </c>
      <c r="G6" s="34">
        <f t="shared" si="3"/>
        <v>1</v>
      </c>
      <c r="H6" s="34" t="str">
        <f t="shared" si="3"/>
        <v>青森県　黒石市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64.260000000000005</v>
      </c>
      <c r="P6" s="35">
        <f t="shared" si="3"/>
        <v>89.11</v>
      </c>
      <c r="Q6" s="35">
        <f t="shared" si="3"/>
        <v>5280</v>
      </c>
      <c r="R6" s="35">
        <f t="shared" si="3"/>
        <v>32530</v>
      </c>
      <c r="S6" s="35">
        <f t="shared" si="3"/>
        <v>217.05</v>
      </c>
      <c r="T6" s="35">
        <f t="shared" si="3"/>
        <v>149.87</v>
      </c>
      <c r="U6" s="35">
        <f t="shared" si="3"/>
        <v>28808</v>
      </c>
      <c r="V6" s="35">
        <f t="shared" si="3"/>
        <v>37.520000000000003</v>
      </c>
      <c r="W6" s="35">
        <f t="shared" si="3"/>
        <v>767.8</v>
      </c>
      <c r="X6" s="36">
        <f>IF(X7="",NA(),X7)</f>
        <v>114.08</v>
      </c>
      <c r="Y6" s="36">
        <f t="shared" ref="Y6:AG6" si="4">IF(Y7="",NA(),Y7)</f>
        <v>112.52</v>
      </c>
      <c r="Z6" s="36">
        <f t="shared" si="4"/>
        <v>117.6</v>
      </c>
      <c r="AA6" s="36">
        <f t="shared" si="4"/>
        <v>117.63</v>
      </c>
      <c r="AB6" s="36">
        <f t="shared" si="4"/>
        <v>109.99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294.77999999999997</v>
      </c>
      <c r="AU6" s="36">
        <f t="shared" ref="AU6:BC6" si="6">IF(AU7="",NA(),AU7)</f>
        <v>334.54</v>
      </c>
      <c r="AV6" s="36">
        <f t="shared" si="6"/>
        <v>355.68</v>
      </c>
      <c r="AW6" s="36">
        <f t="shared" si="6"/>
        <v>394</v>
      </c>
      <c r="AX6" s="36">
        <f t="shared" si="6"/>
        <v>351.08</v>
      </c>
      <c r="AY6" s="36">
        <f t="shared" si="6"/>
        <v>384.34</v>
      </c>
      <c r="AZ6" s="36">
        <f t="shared" si="6"/>
        <v>359.47</v>
      </c>
      <c r="BA6" s="36">
        <f t="shared" si="6"/>
        <v>369.69</v>
      </c>
      <c r="BB6" s="36">
        <f t="shared" si="6"/>
        <v>379.08</v>
      </c>
      <c r="BC6" s="36">
        <f t="shared" si="6"/>
        <v>367.55</v>
      </c>
      <c r="BD6" s="35" t="str">
        <f>IF(BD7="","",IF(BD7="-","【-】","【"&amp;SUBSTITUTE(TEXT(BD7,"#,##0.00"),"-","△")&amp;"】"))</f>
        <v>【260.31】</v>
      </c>
      <c r="BE6" s="36">
        <f>IF(BE7="",NA(),BE7)</f>
        <v>270.77</v>
      </c>
      <c r="BF6" s="36">
        <f t="shared" ref="BF6:BN6" si="7">IF(BF7="",NA(),BF7)</f>
        <v>245.18</v>
      </c>
      <c r="BG6" s="36">
        <f t="shared" si="7"/>
        <v>233.18</v>
      </c>
      <c r="BH6" s="36">
        <f t="shared" si="7"/>
        <v>229.89</v>
      </c>
      <c r="BI6" s="36">
        <f t="shared" si="7"/>
        <v>232.43</v>
      </c>
      <c r="BJ6" s="36">
        <f t="shared" si="7"/>
        <v>380.58</v>
      </c>
      <c r="BK6" s="36">
        <f t="shared" si="7"/>
        <v>401.79</v>
      </c>
      <c r="BL6" s="36">
        <f t="shared" si="7"/>
        <v>402.99</v>
      </c>
      <c r="BM6" s="36">
        <f t="shared" si="7"/>
        <v>398.98</v>
      </c>
      <c r="BN6" s="36">
        <f t="shared" si="7"/>
        <v>418.68</v>
      </c>
      <c r="BO6" s="35" t="str">
        <f>IF(BO7="","",IF(BO7="-","【-】","【"&amp;SUBSTITUTE(TEXT(BO7,"#,##0.00"),"-","△")&amp;"】"))</f>
        <v>【275.67】</v>
      </c>
      <c r="BP6" s="36">
        <f>IF(BP7="",NA(),BP7)</f>
        <v>110.97</v>
      </c>
      <c r="BQ6" s="36">
        <f t="shared" ref="BQ6:BY6" si="8">IF(BQ7="",NA(),BQ7)</f>
        <v>109.73</v>
      </c>
      <c r="BR6" s="36">
        <f t="shared" si="8"/>
        <v>114.26</v>
      </c>
      <c r="BS6" s="36">
        <f t="shared" si="8"/>
        <v>114.36</v>
      </c>
      <c r="BT6" s="36">
        <f t="shared" si="8"/>
        <v>106.32</v>
      </c>
      <c r="BU6" s="36">
        <f t="shared" si="8"/>
        <v>102.38</v>
      </c>
      <c r="BV6" s="36">
        <f t="shared" si="8"/>
        <v>100.12</v>
      </c>
      <c r="BW6" s="36">
        <f t="shared" si="8"/>
        <v>98.66</v>
      </c>
      <c r="BX6" s="36">
        <f t="shared" si="8"/>
        <v>98.64</v>
      </c>
      <c r="BY6" s="36">
        <f t="shared" si="8"/>
        <v>94.78</v>
      </c>
      <c r="BZ6" s="35" t="str">
        <f>IF(BZ7="","",IF(BZ7="-","【-】","【"&amp;SUBSTITUTE(TEXT(BZ7,"#,##0.00"),"-","△")&amp;"】"))</f>
        <v>【100.05】</v>
      </c>
      <c r="CA6" s="36">
        <f>IF(CA7="",NA(),CA7)</f>
        <v>288.91000000000003</v>
      </c>
      <c r="CB6" s="36">
        <f t="shared" ref="CB6:CJ6" si="9">IF(CB7="",NA(),CB7)</f>
        <v>292.31</v>
      </c>
      <c r="CC6" s="36">
        <f t="shared" si="9"/>
        <v>281.99</v>
      </c>
      <c r="CD6" s="36">
        <f t="shared" si="9"/>
        <v>281.63</v>
      </c>
      <c r="CE6" s="36">
        <f t="shared" si="9"/>
        <v>294.38</v>
      </c>
      <c r="CF6" s="36">
        <f t="shared" si="9"/>
        <v>168.67</v>
      </c>
      <c r="CG6" s="36">
        <f t="shared" si="9"/>
        <v>174.97</v>
      </c>
      <c r="CH6" s="36">
        <f t="shared" si="9"/>
        <v>178.59</v>
      </c>
      <c r="CI6" s="36">
        <f t="shared" si="9"/>
        <v>178.92</v>
      </c>
      <c r="CJ6" s="36">
        <f t="shared" si="9"/>
        <v>181.3</v>
      </c>
      <c r="CK6" s="35" t="str">
        <f>IF(CK7="","",IF(CK7="-","【-】","【"&amp;SUBSTITUTE(TEXT(CK7,"#,##0.00"),"-","△")&amp;"】"))</f>
        <v>【166.40】</v>
      </c>
      <c r="CL6" s="36">
        <f>IF(CL7="",NA(),CL7)</f>
        <v>38.06</v>
      </c>
      <c r="CM6" s="36">
        <f t="shared" ref="CM6:CU6" si="10">IF(CM7="",NA(),CM7)</f>
        <v>38.28</v>
      </c>
      <c r="CN6" s="36">
        <f t="shared" si="10"/>
        <v>36.67</v>
      </c>
      <c r="CO6" s="36">
        <f t="shared" si="10"/>
        <v>46.87</v>
      </c>
      <c r="CP6" s="36">
        <f t="shared" si="10"/>
        <v>46.7</v>
      </c>
      <c r="CQ6" s="36">
        <f t="shared" si="10"/>
        <v>54.92</v>
      </c>
      <c r="CR6" s="36">
        <f t="shared" si="10"/>
        <v>55.63</v>
      </c>
      <c r="CS6" s="36">
        <f t="shared" si="10"/>
        <v>55.03</v>
      </c>
      <c r="CT6" s="36">
        <f t="shared" si="10"/>
        <v>55.14</v>
      </c>
      <c r="CU6" s="36">
        <f t="shared" si="10"/>
        <v>55.89</v>
      </c>
      <c r="CV6" s="35" t="str">
        <f>IF(CV7="","",IF(CV7="-","【-】","【"&amp;SUBSTITUTE(TEXT(CV7,"#,##0.00"),"-","△")&amp;"】"))</f>
        <v>【60.69】</v>
      </c>
      <c r="CW6" s="36">
        <f>IF(CW7="",NA(),CW7)</f>
        <v>85.84</v>
      </c>
      <c r="CX6" s="36">
        <f t="shared" ref="CX6:DF6" si="11">IF(CX7="",NA(),CX7)</f>
        <v>84.79</v>
      </c>
      <c r="CY6" s="36">
        <f t="shared" si="11"/>
        <v>88.47</v>
      </c>
      <c r="CZ6" s="36">
        <f t="shared" si="11"/>
        <v>91.61</v>
      </c>
      <c r="DA6" s="36">
        <f t="shared" si="11"/>
        <v>88.45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49.3</v>
      </c>
      <c r="DI6" s="36">
        <f t="shared" ref="DI6:DQ6" si="12">IF(DI7="",NA(),DI7)</f>
        <v>50.42</v>
      </c>
      <c r="DJ6" s="36">
        <f t="shared" si="12"/>
        <v>51.24</v>
      </c>
      <c r="DK6" s="36">
        <f t="shared" si="12"/>
        <v>52.01</v>
      </c>
      <c r="DL6" s="36">
        <f t="shared" si="12"/>
        <v>50.87</v>
      </c>
      <c r="DM6" s="36">
        <f t="shared" si="12"/>
        <v>48.49</v>
      </c>
      <c r="DN6" s="36">
        <f t="shared" si="12"/>
        <v>48.05</v>
      </c>
      <c r="DO6" s="36">
        <f t="shared" si="12"/>
        <v>48.87</v>
      </c>
      <c r="DP6" s="36">
        <f t="shared" si="12"/>
        <v>49.92</v>
      </c>
      <c r="DQ6" s="36">
        <f t="shared" si="12"/>
        <v>50.63</v>
      </c>
      <c r="DR6" s="35" t="str">
        <f>IF(DR7="","",IF(DR7="-","【-】","【"&amp;SUBSTITUTE(TEXT(DR7,"#,##0.00"),"-","△")&amp;"】"))</f>
        <v>【50.19】</v>
      </c>
      <c r="DS6" s="36">
        <f>IF(DS7="",NA(),DS7)</f>
        <v>9.7899999999999991</v>
      </c>
      <c r="DT6" s="36">
        <f t="shared" ref="DT6:EB6" si="13">IF(DT7="",NA(),DT7)</f>
        <v>9.51</v>
      </c>
      <c r="DU6" s="36">
        <f t="shared" si="13"/>
        <v>9.26</v>
      </c>
      <c r="DV6" s="36">
        <f t="shared" si="13"/>
        <v>8.98</v>
      </c>
      <c r="DW6" s="36">
        <f t="shared" si="13"/>
        <v>7.86</v>
      </c>
      <c r="DX6" s="36">
        <f t="shared" si="13"/>
        <v>12.79</v>
      </c>
      <c r="DY6" s="36">
        <f t="shared" si="13"/>
        <v>13.39</v>
      </c>
      <c r="DZ6" s="36">
        <f t="shared" si="13"/>
        <v>14.85</v>
      </c>
      <c r="EA6" s="36">
        <f t="shared" si="13"/>
        <v>16.88</v>
      </c>
      <c r="EB6" s="36">
        <f t="shared" si="13"/>
        <v>18.28</v>
      </c>
      <c r="EC6" s="35" t="str">
        <f>IF(EC7="","",IF(EC7="-","【-】","【"&amp;SUBSTITUTE(TEXT(EC7,"#,##0.00"),"-","△")&amp;"】"))</f>
        <v>【20.63】</v>
      </c>
      <c r="ED6" s="36">
        <f>IF(ED7="",NA(),ED7)</f>
        <v>0.28000000000000003</v>
      </c>
      <c r="EE6" s="36">
        <f t="shared" ref="EE6:EM6" si="14">IF(EE7="",NA(),EE7)</f>
        <v>0.37</v>
      </c>
      <c r="EF6" s="36">
        <f t="shared" si="14"/>
        <v>0.19</v>
      </c>
      <c r="EG6" s="36">
        <f t="shared" si="14"/>
        <v>0.3</v>
      </c>
      <c r="EH6" s="36">
        <f t="shared" si="14"/>
        <v>0.22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22047</v>
      </c>
      <c r="D7" s="38">
        <v>46</v>
      </c>
      <c r="E7" s="38">
        <v>1</v>
      </c>
      <c r="F7" s="38">
        <v>0</v>
      </c>
      <c r="G7" s="38">
        <v>1</v>
      </c>
      <c r="H7" s="38" t="s">
        <v>93</v>
      </c>
      <c r="I7" s="38" t="s">
        <v>94</v>
      </c>
      <c r="J7" s="38" t="s">
        <v>95</v>
      </c>
      <c r="K7" s="38" t="s">
        <v>96</v>
      </c>
      <c r="L7" s="38" t="s">
        <v>97</v>
      </c>
      <c r="M7" s="38" t="s">
        <v>98</v>
      </c>
      <c r="N7" s="39" t="s">
        <v>99</v>
      </c>
      <c r="O7" s="39">
        <v>64.260000000000005</v>
      </c>
      <c r="P7" s="39">
        <v>89.11</v>
      </c>
      <c r="Q7" s="39">
        <v>5280</v>
      </c>
      <c r="R7" s="39">
        <v>32530</v>
      </c>
      <c r="S7" s="39">
        <v>217.05</v>
      </c>
      <c r="T7" s="39">
        <v>149.87</v>
      </c>
      <c r="U7" s="39">
        <v>28808</v>
      </c>
      <c r="V7" s="39">
        <v>37.520000000000003</v>
      </c>
      <c r="W7" s="39">
        <v>767.8</v>
      </c>
      <c r="X7" s="39">
        <v>114.08</v>
      </c>
      <c r="Y7" s="39">
        <v>112.52</v>
      </c>
      <c r="Z7" s="39">
        <v>117.6</v>
      </c>
      <c r="AA7" s="39">
        <v>117.63</v>
      </c>
      <c r="AB7" s="39">
        <v>109.99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294.77999999999997</v>
      </c>
      <c r="AU7" s="39">
        <v>334.54</v>
      </c>
      <c r="AV7" s="39">
        <v>355.68</v>
      </c>
      <c r="AW7" s="39">
        <v>394</v>
      </c>
      <c r="AX7" s="39">
        <v>351.08</v>
      </c>
      <c r="AY7" s="39">
        <v>384.34</v>
      </c>
      <c r="AZ7" s="39">
        <v>359.47</v>
      </c>
      <c r="BA7" s="39">
        <v>369.69</v>
      </c>
      <c r="BB7" s="39">
        <v>379.08</v>
      </c>
      <c r="BC7" s="39">
        <v>367.55</v>
      </c>
      <c r="BD7" s="39">
        <v>260.31</v>
      </c>
      <c r="BE7" s="39">
        <v>270.77</v>
      </c>
      <c r="BF7" s="39">
        <v>245.18</v>
      </c>
      <c r="BG7" s="39">
        <v>233.18</v>
      </c>
      <c r="BH7" s="39">
        <v>229.89</v>
      </c>
      <c r="BI7" s="39">
        <v>232.43</v>
      </c>
      <c r="BJ7" s="39">
        <v>380.58</v>
      </c>
      <c r="BK7" s="39">
        <v>401.79</v>
      </c>
      <c r="BL7" s="39">
        <v>402.99</v>
      </c>
      <c r="BM7" s="39">
        <v>398.98</v>
      </c>
      <c r="BN7" s="39">
        <v>418.68</v>
      </c>
      <c r="BO7" s="39">
        <v>275.67</v>
      </c>
      <c r="BP7" s="39">
        <v>110.97</v>
      </c>
      <c r="BQ7" s="39">
        <v>109.73</v>
      </c>
      <c r="BR7" s="39">
        <v>114.26</v>
      </c>
      <c r="BS7" s="39">
        <v>114.36</v>
      </c>
      <c r="BT7" s="39">
        <v>106.32</v>
      </c>
      <c r="BU7" s="39">
        <v>102.38</v>
      </c>
      <c r="BV7" s="39">
        <v>100.12</v>
      </c>
      <c r="BW7" s="39">
        <v>98.66</v>
      </c>
      <c r="BX7" s="39">
        <v>98.64</v>
      </c>
      <c r="BY7" s="39">
        <v>94.78</v>
      </c>
      <c r="BZ7" s="39">
        <v>100.05</v>
      </c>
      <c r="CA7" s="39">
        <v>288.91000000000003</v>
      </c>
      <c r="CB7" s="39">
        <v>292.31</v>
      </c>
      <c r="CC7" s="39">
        <v>281.99</v>
      </c>
      <c r="CD7" s="39">
        <v>281.63</v>
      </c>
      <c r="CE7" s="39">
        <v>294.38</v>
      </c>
      <c r="CF7" s="39">
        <v>168.67</v>
      </c>
      <c r="CG7" s="39">
        <v>174.97</v>
      </c>
      <c r="CH7" s="39">
        <v>178.59</v>
      </c>
      <c r="CI7" s="39">
        <v>178.92</v>
      </c>
      <c r="CJ7" s="39">
        <v>181.3</v>
      </c>
      <c r="CK7" s="39">
        <v>166.4</v>
      </c>
      <c r="CL7" s="39">
        <v>38.06</v>
      </c>
      <c r="CM7" s="39">
        <v>38.28</v>
      </c>
      <c r="CN7" s="39">
        <v>36.67</v>
      </c>
      <c r="CO7" s="39">
        <v>46.87</v>
      </c>
      <c r="CP7" s="39">
        <v>46.7</v>
      </c>
      <c r="CQ7" s="39">
        <v>54.92</v>
      </c>
      <c r="CR7" s="39">
        <v>55.63</v>
      </c>
      <c r="CS7" s="39">
        <v>55.03</v>
      </c>
      <c r="CT7" s="39">
        <v>55.14</v>
      </c>
      <c r="CU7" s="39">
        <v>55.89</v>
      </c>
      <c r="CV7" s="39">
        <v>60.69</v>
      </c>
      <c r="CW7" s="39">
        <v>85.84</v>
      </c>
      <c r="CX7" s="39">
        <v>84.79</v>
      </c>
      <c r="CY7" s="39">
        <v>88.47</v>
      </c>
      <c r="CZ7" s="39">
        <v>91.61</v>
      </c>
      <c r="DA7" s="39">
        <v>88.45</v>
      </c>
      <c r="DB7" s="39">
        <v>82.66</v>
      </c>
      <c r="DC7" s="39">
        <v>82.04</v>
      </c>
      <c r="DD7" s="39">
        <v>81.900000000000006</v>
      </c>
      <c r="DE7" s="39">
        <v>81.39</v>
      </c>
      <c r="DF7" s="39">
        <v>81.27</v>
      </c>
      <c r="DG7" s="39">
        <v>89.82</v>
      </c>
      <c r="DH7" s="39">
        <v>49.3</v>
      </c>
      <c r="DI7" s="39">
        <v>50.42</v>
      </c>
      <c r="DJ7" s="39">
        <v>51.24</v>
      </c>
      <c r="DK7" s="39">
        <v>52.01</v>
      </c>
      <c r="DL7" s="39">
        <v>50.87</v>
      </c>
      <c r="DM7" s="39">
        <v>48.49</v>
      </c>
      <c r="DN7" s="39">
        <v>48.05</v>
      </c>
      <c r="DO7" s="39">
        <v>48.87</v>
      </c>
      <c r="DP7" s="39">
        <v>49.92</v>
      </c>
      <c r="DQ7" s="39">
        <v>50.63</v>
      </c>
      <c r="DR7" s="39">
        <v>50.19</v>
      </c>
      <c r="DS7" s="39">
        <v>9.7899999999999991</v>
      </c>
      <c r="DT7" s="39">
        <v>9.51</v>
      </c>
      <c r="DU7" s="39">
        <v>9.26</v>
      </c>
      <c r="DV7" s="39">
        <v>8.98</v>
      </c>
      <c r="DW7" s="39">
        <v>7.86</v>
      </c>
      <c r="DX7" s="39">
        <v>12.79</v>
      </c>
      <c r="DY7" s="39">
        <v>13.39</v>
      </c>
      <c r="DZ7" s="39">
        <v>14.85</v>
      </c>
      <c r="EA7" s="39">
        <v>16.88</v>
      </c>
      <c r="EB7" s="39">
        <v>18.28</v>
      </c>
      <c r="EC7" s="39">
        <v>20.63</v>
      </c>
      <c r="ED7" s="39">
        <v>0.28000000000000003</v>
      </c>
      <c r="EE7" s="39">
        <v>0.37</v>
      </c>
      <c r="EF7" s="39">
        <v>0.19</v>
      </c>
      <c r="EG7" s="39">
        <v>0.3</v>
      </c>
      <c r="EH7" s="39">
        <v>0.22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英</cp:lastModifiedBy>
  <cp:lastPrinted>2022-01-31T02:18:36Z</cp:lastPrinted>
  <dcterms:created xsi:type="dcterms:W3CDTF">2021-12-03T06:42:32Z</dcterms:created>
  <dcterms:modified xsi:type="dcterms:W3CDTF">2022-02-16T00:51:46Z</dcterms:modified>
  <cp:category/>
</cp:coreProperties>
</file>