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uro-ad.local\share$\上下水道課\6304_経理係\02 下水道事業\　調査回答\01月　経営比較分析表\R03（R02決算）\経営比較分析表記入用\"/>
    </mc:Choice>
  </mc:AlternateContent>
  <workbookProtection workbookAlgorithmName="SHA-512" workbookHashValue="vBLHZLYWZ9rrwhBb0UYhCPpPNdFo5iW6XG/9BV6esiQbNnqAJFQoKCVFBUyXGRkzgk3UBYJWZKzV2gCRUqTDsA==" workbookSaltValue="YzL2JjAfzmQw4rtUgLMbkQ==" workbookSpinCount="100000" lockStructure="1"/>
  <bookViews>
    <workbookView xWindow="0" yWindow="0" windowWidth="22485" windowHeight="1129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AL8" i="4" s="1"/>
  <c r="R6" i="5"/>
  <c r="AD10" i="4" s="1"/>
  <c r="Q6" i="5"/>
  <c r="P6" i="5"/>
  <c r="O6" i="5"/>
  <c r="I10" i="4" s="1"/>
  <c r="N6" i="5"/>
  <c r="B10" i="4" s="1"/>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K85" i="4"/>
  <c r="I85" i="4"/>
  <c r="H85" i="4"/>
  <c r="G85" i="4"/>
  <c r="E85" i="4"/>
  <c r="BB10" i="4"/>
  <c r="AT10" i="4"/>
  <c r="W10" i="4"/>
  <c r="P10" i="4"/>
  <c r="BB8" i="4"/>
  <c r="AT8" i="4"/>
  <c r="AD8" i="4"/>
  <c r="W8" i="4"/>
  <c r="P8" i="4"/>
  <c r="B8" i="4"/>
  <c r="B6" i="4"/>
</calcChain>
</file>

<file path=xl/sharedStrings.xml><?xml version="1.0" encoding="utf-8"?>
<sst xmlns="http://schemas.openxmlformats.org/spreadsheetml/2006/main" count="236" uniqueCount="118">
  <si>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</si>
  <si>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</si>
  <si>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</si>
  <si>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</si>
  <si>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</si>
  <si>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</si>
  <si>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</si>
  <si>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</si>
  <si>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</si>
  <si>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</si>
  <si>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</si>
  <si>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</si>
  <si>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</si>
  <si>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</si>
  <si>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</si>
  <si>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</si>
  <si>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</si>
  <si>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</si>
  <si>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</si>
  <si>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</si>
  <si>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</si>
  <si>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</si>
  <si>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</si>
  <si>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</si>
  <si>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</si>
  <si>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</si>
  <si>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</si>
  <si>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</si>
  <si>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</si>
  <si>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</si>
  <si>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</si>
  <si>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</si>
  <si>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</si>
  <si>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</si>
  <si>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</si>
  <si>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</si>
  <si>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</si>
  <si>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</si>
  <si>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</si>
  <si>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</si>
  <si>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</si>
  <si>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</si>
  <si>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</si>
  <si>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</si>
  <si>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</si>
  <si>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</si>
  <si>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</si>
  <si>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</si>
  <si>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</si>
  <si>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</si>
  <si>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</si>
  <si>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</si>
  <si>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</si>
  <si>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</si>
  <si>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</si>
  <si>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</si>
  <si>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</si>
  <si>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</si>
  <si>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</si>
  <si>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</si>
  <si>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</si>
  <si>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</si>
  <si>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</si>
  <si>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</si>
  <si>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</si>
  <si>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</si>
  <si>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</si>
  <si>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</si>
  <si>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</si>
  <si>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</si>
  <si>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</si>
  <si>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</si>
  <si>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</si>
  <si>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</si>
  <si>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</si>
  <si>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</si>
  <si>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</si>
  <si>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</si>
  <si>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</si>
  <si>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</si>
  <si>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</si>
  <si>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</si>
  <si>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</si>
  <si>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</si>
  <si>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</si>
  <si>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</si>
  <si>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</si>
  <si>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</si>
  <si>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</si>
  <si>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</si>
  <si>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</si>
  <si>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</si>
  <si>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</si>
  <si>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</si>
  <si>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</si>
  <si>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</si>
  <si>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黒石市</t>
  </si>
  <si>
    <t>法適用</t>
  </si>
  <si>
    <t>下水道事業</t>
  </si>
  <si>
    <t>公共下水道</t>
  </si>
  <si>
    <t>Cc1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</si>
  <si>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</si>
  <si>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</si>
  <si>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</si>
  <si>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</si>
  <si>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</si>
  <si>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</si>
  <si>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</si>
  <si>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</si>
  <si>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</si>
  <si>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</si>
  <si>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</si>
  <si>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</si>
  <si>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</si>
  <si>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←書式設定</t>
    <rPh sb="1" eb="3">
      <t>ショシキ</t>
    </rPh>
    <rPh sb="3" eb="5">
      <t>セッテイ</t>
    </rPh>
    <phoneticPr fontId="4"/>
  </si>
  <si>
    <t>　当市の下水道は平成元年度から一部供用開始している。管渠等は法定耐用年数までには至っていない。
　しかし、有形固定資産減価償却率は類似団体平均より高くなっており老朽化は徐々に進行している。また近年は経年劣化による破損等で機械・設備の修繕等も行っている。
　今後は、未整備区域の整備と並行して施設・設備や管渠の更生工事や老朽管の更新等も必要となってくるため、ストックマネジメント計画の策定等により、より効率的な運営を進めなくてはならない。</t>
    <rPh sb="151" eb="153">
      <t>カンキョ</t>
    </rPh>
    <rPh sb="154" eb="156">
      <t>コウセイ</t>
    </rPh>
    <rPh sb="156" eb="158">
      <t>コウジ</t>
    </rPh>
    <phoneticPr fontId="4"/>
  </si>
  <si>
    <t>　平成24年度以降は経営健全化により収支は黒字となっていて、累積欠損の解消に努めている。
　しかし、今後未整備地区への管渠の整備と並行して、経年劣化により破損した管渠や機械・設備の修繕のほか、長寿命化や老朽管の更新が課題となる。
　また企業債償還による負担も今後数年にわたって厳しい状況が続き、一般会計からの多額の補助を受けなければならないことから、使用料の見直しや経費節減など一層の経営状況の改善の努力が必要である。</t>
    <phoneticPr fontId="4"/>
  </si>
  <si>
    <t>　当市は、平成７年度頃からの事業拡大に係る企業債償還金の増加と一般会計繰入金の不足等により、多額の純損失が発生し、累積欠損金と資金不足額が増加した。そのため、経営健全化計画及び資金不足等解消計画に従い経営改善を行い、平成27年度で単年度の資金不足を解消した。しかし、まだ多額の累積欠損金が残っている。
　令和２年度の各指標を見ると、次のとおりとなっている。
①経常収支比率…一般会計補助金の減などにより減少
②累積欠損金比率…徐々には下がってきてはいるものの、類似団体平均値と比べて極めて高い
③流動比率…現金・預金の増により上昇
④企業債残高対事業規模比率…企業債残高の減により減少
⑤経費回収率…前年度同様おおむね100％前後
⑥汚水処理原価…前年度から横ばい
⑦施設利用率…該当なし
⑧水洗化率…前年度から横ばい
　今後は収支を改善し利益を増大させることで、累積欠損金の解消を促進するとともに、水洗化率の向上を図る必要がある。</t>
    <rPh sb="187" eb="189">
      <t>イッパン</t>
    </rPh>
    <rPh sb="189" eb="191">
      <t>カイケイ</t>
    </rPh>
    <rPh sb="191" eb="194">
      <t>ホジョキン</t>
    </rPh>
    <rPh sb="195" eb="196">
      <t>ゲン</t>
    </rPh>
    <rPh sb="201" eb="203">
      <t>ゲンショウ</t>
    </rPh>
    <rPh sb="300" eb="303">
      <t>ゼンネンド</t>
    </rPh>
    <rPh sb="303" eb="305">
      <t>ドウヨウ</t>
    </rPh>
    <rPh sb="313" eb="315">
      <t>ゼンゴ</t>
    </rPh>
    <rPh sb="324" eb="327">
      <t>ゼンネンド</t>
    </rPh>
    <rPh sb="329" eb="330">
      <t>ヨコ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</si>
</sst>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0.21</c:v>
                </c:pt>
                <c:pt idx="1">
                  <c:v>0.28000000000000003</c:v>
                </c:pt>
                <c:pt idx="2">
                  <c:v>0.56000000000000005</c:v>
                </c:pt>
                <c:pt idx="3">
                  <c:v>0.05</c:v>
                </c:pt>
                <c:pt idx="4">
                  <c:v>0.03</c:v>
                </c:pt>
              </c:numCache>
            </c:numRef>
          </c:val>
          <c:extLst>
            <c:ext xmlns:c16="http://schemas.microsoft.com/office/drawing/2014/chart" uri="{C3380CC4-5D6E-409C-BE32-E72D297353CC}">
              <c16:uniqueId val="{00000000-E62F-477A-843B-F7F6E904E756}"/>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0.15</c:v>
                </c:pt>
                <c:pt idx="1">
                  <c:v>0.16</c:v>
                </c:pt>
                <c:pt idx="2">
                  <c:v>0.13</c:v>
                </c:pt>
                <c:pt idx="3">
                  <c:v>0.17</c:v>
                </c:pt>
                <c:pt idx="4">
                  <c:v>0.15</c:v>
                </c:pt>
              </c:numCache>
            </c:numRef>
          </c:val>
          <c:smooth val="0"/>
          <c:extLst>
            <c:ext xmlns:c16="http://schemas.microsoft.com/office/drawing/2014/chart" uri="{C3380CC4-5D6E-409C-BE32-E72D297353CC}">
              <c16:uniqueId val="{00000001-E62F-477A-843B-F7F6E904E756}"/>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106.99</c:v>
                </c:pt>
                <c:pt idx="1">
                  <c:v>128.96</c:v>
                </c:pt>
                <c:pt idx="2">
                  <c:v>111.43</c:v>
                </c:pt>
                <c:pt idx="3">
                  <c:v>109.3</c:v>
                </c:pt>
                <c:pt idx="4">
                  <c:v>102.76</c:v>
                </c:pt>
              </c:numCache>
            </c:numRef>
          </c:val>
          <c:extLst>
            <c:ext xmlns:c16="http://schemas.microsoft.com/office/drawing/2014/chart" uri="{C3380CC4-5D6E-409C-BE32-E72D297353CC}">
              <c16:uniqueId val="{00000000-CE21-4F67-9188-2557B133A30C}"/>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106.85</c:v>
                </c:pt>
                <c:pt idx="1">
                  <c:v>108.11</c:v>
                </c:pt>
                <c:pt idx="2">
                  <c:v>104.14</c:v>
                </c:pt>
                <c:pt idx="3">
                  <c:v>106.81</c:v>
                </c:pt>
                <c:pt idx="4">
                  <c:v>106.5</c:v>
                </c:pt>
              </c:numCache>
            </c:numRef>
          </c:val>
          <c:smooth val="0"/>
          <c:extLst>
            <c:ext xmlns:c16="http://schemas.microsoft.com/office/drawing/2014/chart" uri="{C3380CC4-5D6E-409C-BE32-E72D297353CC}">
              <c16:uniqueId val="{00000001-CE21-4F67-9188-2557B133A30C}"/>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33.75</c:v>
                </c:pt>
                <c:pt idx="1">
                  <c:v>35.57</c:v>
                </c:pt>
                <c:pt idx="2">
                  <c:v>37.299999999999997</c:v>
                </c:pt>
                <c:pt idx="3">
                  <c:v>39</c:v>
                </c:pt>
                <c:pt idx="4">
                  <c:v>40.659999999999997</c:v>
                </c:pt>
              </c:numCache>
            </c:numRef>
          </c:val>
          <c:extLst>
            <c:ext xmlns:c16="http://schemas.microsoft.com/office/drawing/2014/chart" uri="{C3380CC4-5D6E-409C-BE32-E72D297353CC}">
              <c16:uniqueId val="{00000000-57B7-451A-B2BC-B3791F44625A}"/>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21.09</c:v>
                </c:pt>
                <c:pt idx="1">
                  <c:v>21.16</c:v>
                </c:pt>
                <c:pt idx="2">
                  <c:v>15.95</c:v>
                </c:pt>
                <c:pt idx="3">
                  <c:v>29.23</c:v>
                </c:pt>
                <c:pt idx="4">
                  <c:v>20.78</c:v>
                </c:pt>
              </c:numCache>
            </c:numRef>
          </c:val>
          <c:smooth val="0"/>
          <c:extLst>
            <c:ext xmlns:c16="http://schemas.microsoft.com/office/drawing/2014/chart" uri="{C3380CC4-5D6E-409C-BE32-E72D297353CC}">
              <c16:uniqueId val="{00000001-57B7-451A-B2BC-B3791F44625A}"/>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336-4A17-8AC7-E6A4C4BCB136}"/>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quot;-&quot;">
                  <c:v>1.37</c:v>
                </c:pt>
                <c:pt idx="4" formatCode="#,##0.00;&quot;△&quot;#,##0.00;&quot;-&quot;">
                  <c:v>1.34</c:v>
                </c:pt>
              </c:numCache>
            </c:numRef>
          </c:val>
          <c:smooth val="0"/>
          <c:extLst>
            <c:ext xmlns:c16="http://schemas.microsoft.com/office/drawing/2014/chart" uri="{C3380CC4-5D6E-409C-BE32-E72D297353CC}">
              <c16:uniqueId val="{00000001-A336-4A17-8AC7-E6A4C4BCB136}"/>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548.33000000000004</c:v>
                </c:pt>
                <c:pt idx="1">
                  <c:v>466.79</c:v>
                </c:pt>
                <c:pt idx="2">
                  <c:v>410.18</c:v>
                </c:pt>
                <c:pt idx="3">
                  <c:v>372.51</c:v>
                </c:pt>
                <c:pt idx="4">
                  <c:v>340.64</c:v>
                </c:pt>
              </c:numCache>
            </c:numRef>
          </c:val>
          <c:extLst>
            <c:ext xmlns:c16="http://schemas.microsoft.com/office/drawing/2014/chart" uri="{C3380CC4-5D6E-409C-BE32-E72D297353CC}">
              <c16:uniqueId val="{00000000-D21B-498C-B1B7-42E5BAF5CFCB}"/>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92.92</c:v>
                </c:pt>
                <c:pt idx="1">
                  <c:v>86.54</c:v>
                </c:pt>
                <c:pt idx="2">
                  <c:v>73.180000000000007</c:v>
                </c:pt>
                <c:pt idx="3">
                  <c:v>34.4</c:v>
                </c:pt>
                <c:pt idx="4">
                  <c:v>18.36</c:v>
                </c:pt>
              </c:numCache>
            </c:numRef>
          </c:val>
          <c:smooth val="0"/>
          <c:extLst>
            <c:ext xmlns:c16="http://schemas.microsoft.com/office/drawing/2014/chart" uri="{C3380CC4-5D6E-409C-BE32-E72D297353CC}">
              <c16:uniqueId val="{00000001-D21B-498C-B1B7-42E5BAF5CFCB}"/>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25.35</c:v>
                </c:pt>
                <c:pt idx="1">
                  <c:v>34.619999999999997</c:v>
                </c:pt>
                <c:pt idx="2">
                  <c:v>48.15</c:v>
                </c:pt>
                <c:pt idx="3">
                  <c:v>52.25</c:v>
                </c:pt>
                <c:pt idx="4">
                  <c:v>55.8</c:v>
                </c:pt>
              </c:numCache>
            </c:numRef>
          </c:val>
          <c:extLst>
            <c:ext xmlns:c16="http://schemas.microsoft.com/office/drawing/2014/chart" uri="{C3380CC4-5D6E-409C-BE32-E72D297353CC}">
              <c16:uniqueId val="{00000000-87CC-4171-831A-B9CD4E8CD304}"/>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50.66</c:v>
                </c:pt>
                <c:pt idx="1">
                  <c:v>62.25</c:v>
                </c:pt>
                <c:pt idx="2">
                  <c:v>52.32</c:v>
                </c:pt>
                <c:pt idx="3">
                  <c:v>68.17</c:v>
                </c:pt>
                <c:pt idx="4">
                  <c:v>55.6</c:v>
                </c:pt>
              </c:numCache>
            </c:numRef>
          </c:val>
          <c:smooth val="0"/>
          <c:extLst>
            <c:ext xmlns:c16="http://schemas.microsoft.com/office/drawing/2014/chart" uri="{C3380CC4-5D6E-409C-BE32-E72D297353CC}">
              <c16:uniqueId val="{00000001-87CC-4171-831A-B9CD4E8CD304}"/>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914.21</c:v>
                </c:pt>
                <c:pt idx="1">
                  <c:v>901.59</c:v>
                </c:pt>
                <c:pt idx="2">
                  <c:v>792.96</c:v>
                </c:pt>
                <c:pt idx="3">
                  <c:v>765.91</c:v>
                </c:pt>
                <c:pt idx="4">
                  <c:v>739.57</c:v>
                </c:pt>
              </c:numCache>
            </c:numRef>
          </c:val>
          <c:extLst>
            <c:ext xmlns:c16="http://schemas.microsoft.com/office/drawing/2014/chart" uri="{C3380CC4-5D6E-409C-BE32-E72D297353CC}">
              <c16:uniqueId val="{00000000-4640-49A5-8E5C-48C62C2E9C6D}"/>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1111.31</c:v>
                </c:pt>
                <c:pt idx="1">
                  <c:v>966.33</c:v>
                </c:pt>
                <c:pt idx="2">
                  <c:v>958.81</c:v>
                </c:pt>
                <c:pt idx="3">
                  <c:v>789.44</c:v>
                </c:pt>
                <c:pt idx="4">
                  <c:v>789.08</c:v>
                </c:pt>
              </c:numCache>
            </c:numRef>
          </c:val>
          <c:smooth val="0"/>
          <c:extLst>
            <c:ext xmlns:c16="http://schemas.microsoft.com/office/drawing/2014/chart" uri="{C3380CC4-5D6E-409C-BE32-E72D297353CC}">
              <c16:uniqueId val="{00000001-4640-49A5-8E5C-48C62C2E9C6D}"/>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79.849999999999994</c:v>
                </c:pt>
                <c:pt idx="1">
                  <c:v>150.13</c:v>
                </c:pt>
                <c:pt idx="2">
                  <c:v>191.05</c:v>
                </c:pt>
                <c:pt idx="3">
                  <c:v>100.11</c:v>
                </c:pt>
                <c:pt idx="4">
                  <c:v>98.78</c:v>
                </c:pt>
              </c:numCache>
            </c:numRef>
          </c:val>
          <c:extLst>
            <c:ext xmlns:c16="http://schemas.microsoft.com/office/drawing/2014/chart" uri="{C3380CC4-5D6E-409C-BE32-E72D297353CC}">
              <c16:uniqueId val="{00000000-6C35-4C93-9F50-96F5298ECC48}"/>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75.540000000000006</c:v>
                </c:pt>
                <c:pt idx="1">
                  <c:v>81.739999999999995</c:v>
                </c:pt>
                <c:pt idx="2">
                  <c:v>82.88</c:v>
                </c:pt>
                <c:pt idx="3">
                  <c:v>87.29</c:v>
                </c:pt>
                <c:pt idx="4">
                  <c:v>88.25</c:v>
                </c:pt>
              </c:numCache>
            </c:numRef>
          </c:val>
          <c:smooth val="0"/>
          <c:extLst>
            <c:ext xmlns:c16="http://schemas.microsoft.com/office/drawing/2014/chart" uri="{C3380CC4-5D6E-409C-BE32-E72D297353CC}">
              <c16:uniqueId val="{00000001-6C35-4C93-9F50-96F5298ECC48}"/>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273.25</c:v>
                </c:pt>
                <c:pt idx="1">
                  <c:v>145.31</c:v>
                </c:pt>
                <c:pt idx="2">
                  <c:v>114.94</c:v>
                </c:pt>
                <c:pt idx="3">
                  <c:v>218.82</c:v>
                </c:pt>
                <c:pt idx="4">
                  <c:v>221.05</c:v>
                </c:pt>
              </c:numCache>
            </c:numRef>
          </c:val>
          <c:extLst>
            <c:ext xmlns:c16="http://schemas.microsoft.com/office/drawing/2014/chart" uri="{C3380CC4-5D6E-409C-BE32-E72D297353CC}">
              <c16:uniqueId val="{00000000-0415-4F6D-9305-49E063EB03BD}"/>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207.96</c:v>
                </c:pt>
                <c:pt idx="1">
                  <c:v>194.31</c:v>
                </c:pt>
                <c:pt idx="2">
                  <c:v>190.99</c:v>
                </c:pt>
                <c:pt idx="3">
                  <c:v>176.67</c:v>
                </c:pt>
                <c:pt idx="4">
                  <c:v>176.37</c:v>
                </c:pt>
              </c:numCache>
            </c:numRef>
          </c:val>
          <c:smooth val="0"/>
          <c:extLst>
            <c:ext xmlns:c16="http://schemas.microsoft.com/office/drawing/2014/chart" uri="{C3380CC4-5D6E-409C-BE32-E72D297353CC}">
              <c16:uniqueId val="{00000001-0415-4F6D-9305-49E063EB03BD}"/>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4B2-46D5-9A68-C5635C080F32}"/>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53.51</c:v>
                </c:pt>
                <c:pt idx="1">
                  <c:v>53.5</c:v>
                </c:pt>
                <c:pt idx="2">
                  <c:v>52.58</c:v>
                </c:pt>
                <c:pt idx="3">
                  <c:v>57.42</c:v>
                </c:pt>
                <c:pt idx="4">
                  <c:v>56.72</c:v>
                </c:pt>
              </c:numCache>
            </c:numRef>
          </c:val>
          <c:smooth val="0"/>
          <c:extLst>
            <c:ext xmlns:c16="http://schemas.microsoft.com/office/drawing/2014/chart" uri="{C3380CC4-5D6E-409C-BE32-E72D297353CC}">
              <c16:uniqueId val="{00000001-04B2-46D5-9A68-C5635C080F32}"/>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91.64</c:v>
                </c:pt>
                <c:pt idx="1">
                  <c:v>92.21</c:v>
                </c:pt>
                <c:pt idx="2">
                  <c:v>92.91</c:v>
                </c:pt>
                <c:pt idx="3">
                  <c:v>84.91</c:v>
                </c:pt>
                <c:pt idx="4">
                  <c:v>85.12</c:v>
                </c:pt>
              </c:numCache>
            </c:numRef>
          </c:val>
          <c:extLst>
            <c:ext xmlns:c16="http://schemas.microsoft.com/office/drawing/2014/chart" uri="{C3380CC4-5D6E-409C-BE32-E72D297353CC}">
              <c16:uniqueId val="{00000000-5219-4AD8-8301-5A680FC0ADBA}"/>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83.91</c:v>
                </c:pt>
                <c:pt idx="1">
                  <c:v>83.51</c:v>
                </c:pt>
                <c:pt idx="2">
                  <c:v>83.02</c:v>
                </c:pt>
                <c:pt idx="3">
                  <c:v>90.42</c:v>
                </c:pt>
                <c:pt idx="4">
                  <c:v>90.72</c:v>
                </c:pt>
              </c:numCache>
            </c:numRef>
          </c:val>
          <c:smooth val="0"/>
          <c:extLst>
            <c:ext xmlns:c16="http://schemas.microsoft.com/office/drawing/2014/chart" uri="{C3380CC4-5D6E-409C-BE32-E72D297353CC}">
              <c16:uniqueId val="{00000001-5219-4AD8-8301-5A680FC0ADBA}"/>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S4"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青森県　黒石市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Cc1</v>
      </c>
      <c r="X8" s="72"/>
      <c r="Y8" s="72"/>
      <c r="Z8" s="72"/>
      <c r="AA8" s="72"/>
      <c r="AB8" s="72"/>
      <c r="AC8" s="72"/>
      <c r="AD8" s="73" t="str">
        <f>データ!$M$6</f>
        <v>非設置</v>
      </c>
      <c r="AE8" s="73"/>
      <c r="AF8" s="73"/>
      <c r="AG8" s="73"/>
      <c r="AH8" s="73"/>
      <c r="AI8" s="73"/>
      <c r="AJ8" s="73"/>
      <c r="AK8" s="3"/>
      <c r="AL8" s="69">
        <f>データ!S6</f>
        <v>32530</v>
      </c>
      <c r="AM8" s="69"/>
      <c r="AN8" s="69"/>
      <c r="AO8" s="69"/>
      <c r="AP8" s="69"/>
      <c r="AQ8" s="69"/>
      <c r="AR8" s="69"/>
      <c r="AS8" s="69"/>
      <c r="AT8" s="68">
        <f>データ!T6</f>
        <v>217.05</v>
      </c>
      <c r="AU8" s="68"/>
      <c r="AV8" s="68"/>
      <c r="AW8" s="68"/>
      <c r="AX8" s="68"/>
      <c r="AY8" s="68"/>
      <c r="AZ8" s="68"/>
      <c r="BA8" s="68"/>
      <c r="BB8" s="68">
        <f>データ!U6</f>
        <v>149.87</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38.72</v>
      </c>
      <c r="J10" s="68"/>
      <c r="K10" s="68"/>
      <c r="L10" s="68"/>
      <c r="M10" s="68"/>
      <c r="N10" s="68"/>
      <c r="O10" s="68"/>
      <c r="P10" s="68">
        <f>データ!P6</f>
        <v>56.73</v>
      </c>
      <c r="Q10" s="68"/>
      <c r="R10" s="68"/>
      <c r="S10" s="68"/>
      <c r="T10" s="68"/>
      <c r="U10" s="68"/>
      <c r="V10" s="68"/>
      <c r="W10" s="68">
        <f>データ!Q6</f>
        <v>81.400000000000006</v>
      </c>
      <c r="X10" s="68"/>
      <c r="Y10" s="68"/>
      <c r="Z10" s="68"/>
      <c r="AA10" s="68"/>
      <c r="AB10" s="68"/>
      <c r="AC10" s="68"/>
      <c r="AD10" s="69">
        <f>データ!R6</f>
        <v>4045</v>
      </c>
      <c r="AE10" s="69"/>
      <c r="AF10" s="69"/>
      <c r="AG10" s="69"/>
      <c r="AH10" s="69"/>
      <c r="AI10" s="69"/>
      <c r="AJ10" s="69"/>
      <c r="AK10" s="2"/>
      <c r="AL10" s="69">
        <f>データ!V6</f>
        <v>18339</v>
      </c>
      <c r="AM10" s="69"/>
      <c r="AN10" s="69"/>
      <c r="AO10" s="69"/>
      <c r="AP10" s="69"/>
      <c r="AQ10" s="69"/>
      <c r="AR10" s="69"/>
      <c r="AS10" s="69"/>
      <c r="AT10" s="68">
        <f>データ!W6</f>
        <v>6.1</v>
      </c>
      <c r="AU10" s="68"/>
      <c r="AV10" s="68"/>
      <c r="AW10" s="68"/>
      <c r="AX10" s="68"/>
      <c r="AY10" s="68"/>
      <c r="AZ10" s="68"/>
      <c r="BA10" s="68"/>
      <c r="BB10" s="68">
        <f>データ!X6</f>
        <v>3006.39</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117</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115</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116</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【106.67】</v>
      </c>
      <c r="F85" s="26" t="str">
        <f>データ!AT6</f>
        <v>【3.64】</v>
      </c>
      <c r="G85" s="26" t="str">
        <f>データ!BE6</f>
        <v>【67.52】</v>
      </c>
      <c r="H85" s="26" t="str">
        <f>データ!BP6</f>
        <v>【705.21】</v>
      </c>
      <c r="I85" s="26" t="str">
        <f>データ!CA6</f>
        <v>【98.96】</v>
      </c>
      <c r="J85" s="26" t="str">
        <f>データ!CL6</f>
        <v>【134.52】</v>
      </c>
      <c r="K85" s="26" t="str">
        <f>データ!CW6</f>
        <v>【59.57】</v>
      </c>
      <c r="L85" s="26" t="str">
        <f>データ!DH6</f>
        <v>【95.57】</v>
      </c>
      <c r="M85" s="26" t="str">
        <f>データ!DS6</f>
        <v>【36.52】</v>
      </c>
      <c r="N85" s="26" t="str">
        <f>データ!ED6</f>
        <v>【5.72】</v>
      </c>
      <c r="O85" s="26" t="str">
        <f>データ!EO6</f>
        <v>【0.30】</v>
      </c>
    </row>
  </sheetData>
  <sheetProtection algorithmName="SHA-512" hashValue="Zy//9gj7ks9dg1Ng5ADCmYOF5JXPF6LVm8wX9DqUzG9V2vpYwxTxadStw3fOxDUhrf3abcZT29JJTyMBjFtJ3Q==" saltValue="NW2lsB3Jsi9KpJFySlG8u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22047</v>
      </c>
      <c r="D6" s="33">
        <f t="shared" si="3"/>
        <v>46</v>
      </c>
      <c r="E6" s="33">
        <f t="shared" si="3"/>
        <v>17</v>
      </c>
      <c r="F6" s="33">
        <f t="shared" si="3"/>
        <v>1</v>
      </c>
      <c r="G6" s="33">
        <f t="shared" si="3"/>
        <v>0</v>
      </c>
      <c r="H6" s="33" t="str">
        <f t="shared" si="3"/>
        <v>青森県　黒石市</v>
      </c>
      <c r="I6" s="33" t="str">
        <f t="shared" si="3"/>
        <v>法適用</v>
      </c>
      <c r="J6" s="33" t="str">
        <f t="shared" si="3"/>
        <v>下水道事業</v>
      </c>
      <c r="K6" s="33" t="str">
        <f t="shared" si="3"/>
        <v>公共下水道</v>
      </c>
      <c r="L6" s="33" t="str">
        <f t="shared" si="3"/>
        <v>Cc1</v>
      </c>
      <c r="M6" s="33" t="str">
        <f t="shared" si="3"/>
        <v>非設置</v>
      </c>
      <c r="N6" s="34" t="str">
        <f t="shared" si="3"/>
        <v>-</v>
      </c>
      <c r="O6" s="34">
        <f t="shared" si="3"/>
        <v>38.72</v>
      </c>
      <c r="P6" s="34">
        <f t="shared" si="3"/>
        <v>56.73</v>
      </c>
      <c r="Q6" s="34">
        <f t="shared" si="3"/>
        <v>81.400000000000006</v>
      </c>
      <c r="R6" s="34">
        <f t="shared" si="3"/>
        <v>4045</v>
      </c>
      <c r="S6" s="34">
        <f t="shared" si="3"/>
        <v>32530</v>
      </c>
      <c r="T6" s="34">
        <f t="shared" si="3"/>
        <v>217.05</v>
      </c>
      <c r="U6" s="34">
        <f t="shared" si="3"/>
        <v>149.87</v>
      </c>
      <c r="V6" s="34">
        <f t="shared" si="3"/>
        <v>18339</v>
      </c>
      <c r="W6" s="34">
        <f t="shared" si="3"/>
        <v>6.1</v>
      </c>
      <c r="X6" s="34">
        <f t="shared" si="3"/>
        <v>3006.39</v>
      </c>
      <c r="Y6" s="35">
        <f>IF(Y7="",NA(),Y7)</f>
        <v>106.99</v>
      </c>
      <c r="Z6" s="35">
        <f t="shared" ref="Z6:AH6" si="4">IF(Z7="",NA(),Z7)</f>
        <v>128.96</v>
      </c>
      <c r="AA6" s="35">
        <f t="shared" si="4"/>
        <v>111.43</v>
      </c>
      <c r="AB6" s="35">
        <f t="shared" si="4"/>
        <v>109.3</v>
      </c>
      <c r="AC6" s="35">
        <f t="shared" si="4"/>
        <v>102.76</v>
      </c>
      <c r="AD6" s="35">
        <f t="shared" si="4"/>
        <v>106.85</v>
      </c>
      <c r="AE6" s="35">
        <f t="shared" si="4"/>
        <v>108.11</v>
      </c>
      <c r="AF6" s="35">
        <f t="shared" si="4"/>
        <v>104.14</v>
      </c>
      <c r="AG6" s="35">
        <f t="shared" si="4"/>
        <v>106.81</v>
      </c>
      <c r="AH6" s="35">
        <f t="shared" si="4"/>
        <v>106.5</v>
      </c>
      <c r="AI6" s="34" t="str">
        <f>IF(AI7="","",IF(AI7="-","【-】","【"&amp;SUBSTITUTE(TEXT(AI7,"#,##0.00"),"-","△")&amp;"】"))</f>
        <v>【106.67】</v>
      </c>
      <c r="AJ6" s="35">
        <f>IF(AJ7="",NA(),AJ7)</f>
        <v>548.33000000000004</v>
      </c>
      <c r="AK6" s="35">
        <f t="shared" ref="AK6:AS6" si="5">IF(AK7="",NA(),AK7)</f>
        <v>466.79</v>
      </c>
      <c r="AL6" s="35">
        <f t="shared" si="5"/>
        <v>410.18</v>
      </c>
      <c r="AM6" s="35">
        <f t="shared" si="5"/>
        <v>372.51</v>
      </c>
      <c r="AN6" s="35">
        <f t="shared" si="5"/>
        <v>340.64</v>
      </c>
      <c r="AO6" s="35">
        <f t="shared" si="5"/>
        <v>92.92</v>
      </c>
      <c r="AP6" s="35">
        <f t="shared" si="5"/>
        <v>86.54</v>
      </c>
      <c r="AQ6" s="35">
        <f t="shared" si="5"/>
        <v>73.180000000000007</v>
      </c>
      <c r="AR6" s="35">
        <f t="shared" si="5"/>
        <v>34.4</v>
      </c>
      <c r="AS6" s="35">
        <f t="shared" si="5"/>
        <v>18.36</v>
      </c>
      <c r="AT6" s="34" t="str">
        <f>IF(AT7="","",IF(AT7="-","【-】","【"&amp;SUBSTITUTE(TEXT(AT7,"#,##0.00"),"-","△")&amp;"】"))</f>
        <v>【3.64】</v>
      </c>
      <c r="AU6" s="35">
        <f>IF(AU7="",NA(),AU7)</f>
        <v>25.35</v>
      </c>
      <c r="AV6" s="35">
        <f t="shared" ref="AV6:BD6" si="6">IF(AV7="",NA(),AV7)</f>
        <v>34.619999999999997</v>
      </c>
      <c r="AW6" s="35">
        <f t="shared" si="6"/>
        <v>48.15</v>
      </c>
      <c r="AX6" s="35">
        <f t="shared" si="6"/>
        <v>52.25</v>
      </c>
      <c r="AY6" s="35">
        <f t="shared" si="6"/>
        <v>55.8</v>
      </c>
      <c r="AZ6" s="35">
        <f t="shared" si="6"/>
        <v>50.66</v>
      </c>
      <c r="BA6" s="35">
        <f t="shared" si="6"/>
        <v>62.25</v>
      </c>
      <c r="BB6" s="35">
        <f t="shared" si="6"/>
        <v>52.32</v>
      </c>
      <c r="BC6" s="35">
        <f t="shared" si="6"/>
        <v>68.17</v>
      </c>
      <c r="BD6" s="35">
        <f t="shared" si="6"/>
        <v>55.6</v>
      </c>
      <c r="BE6" s="34" t="str">
        <f>IF(BE7="","",IF(BE7="-","【-】","【"&amp;SUBSTITUTE(TEXT(BE7,"#,##0.00"),"-","△")&amp;"】"))</f>
        <v>【67.52】</v>
      </c>
      <c r="BF6" s="35">
        <f>IF(BF7="",NA(),BF7)</f>
        <v>914.21</v>
      </c>
      <c r="BG6" s="35">
        <f t="shared" ref="BG6:BO6" si="7">IF(BG7="",NA(),BG7)</f>
        <v>901.59</v>
      </c>
      <c r="BH6" s="35">
        <f t="shared" si="7"/>
        <v>792.96</v>
      </c>
      <c r="BI6" s="35">
        <f t="shared" si="7"/>
        <v>765.91</v>
      </c>
      <c r="BJ6" s="35">
        <f t="shared" si="7"/>
        <v>739.57</v>
      </c>
      <c r="BK6" s="35">
        <f t="shared" si="7"/>
        <v>1111.31</v>
      </c>
      <c r="BL6" s="35">
        <f t="shared" si="7"/>
        <v>966.33</v>
      </c>
      <c r="BM6" s="35">
        <f t="shared" si="7"/>
        <v>958.81</v>
      </c>
      <c r="BN6" s="35">
        <f t="shared" si="7"/>
        <v>789.44</v>
      </c>
      <c r="BO6" s="35">
        <f t="shared" si="7"/>
        <v>789.08</v>
      </c>
      <c r="BP6" s="34" t="str">
        <f>IF(BP7="","",IF(BP7="-","【-】","【"&amp;SUBSTITUTE(TEXT(BP7,"#,##0.00"),"-","△")&amp;"】"))</f>
        <v>【705.21】</v>
      </c>
      <c r="BQ6" s="35">
        <f>IF(BQ7="",NA(),BQ7)</f>
        <v>79.849999999999994</v>
      </c>
      <c r="BR6" s="35">
        <f t="shared" ref="BR6:BZ6" si="8">IF(BR7="",NA(),BR7)</f>
        <v>150.13</v>
      </c>
      <c r="BS6" s="35">
        <f t="shared" si="8"/>
        <v>191.05</v>
      </c>
      <c r="BT6" s="35">
        <f t="shared" si="8"/>
        <v>100.11</v>
      </c>
      <c r="BU6" s="35">
        <f t="shared" si="8"/>
        <v>98.78</v>
      </c>
      <c r="BV6" s="35">
        <f t="shared" si="8"/>
        <v>75.540000000000006</v>
      </c>
      <c r="BW6" s="35">
        <f t="shared" si="8"/>
        <v>81.739999999999995</v>
      </c>
      <c r="BX6" s="35">
        <f t="shared" si="8"/>
        <v>82.88</v>
      </c>
      <c r="BY6" s="35">
        <f t="shared" si="8"/>
        <v>87.29</v>
      </c>
      <c r="BZ6" s="35">
        <f t="shared" si="8"/>
        <v>88.25</v>
      </c>
      <c r="CA6" s="34" t="str">
        <f>IF(CA7="","",IF(CA7="-","【-】","【"&amp;SUBSTITUTE(TEXT(CA7,"#,##0.00"),"-","△")&amp;"】"))</f>
        <v>【98.96】</v>
      </c>
      <c r="CB6" s="35">
        <f>IF(CB7="",NA(),CB7)</f>
        <v>273.25</v>
      </c>
      <c r="CC6" s="35">
        <f t="shared" ref="CC6:CK6" si="9">IF(CC7="",NA(),CC7)</f>
        <v>145.31</v>
      </c>
      <c r="CD6" s="35">
        <f t="shared" si="9"/>
        <v>114.94</v>
      </c>
      <c r="CE6" s="35">
        <f t="shared" si="9"/>
        <v>218.82</v>
      </c>
      <c r="CF6" s="35">
        <f t="shared" si="9"/>
        <v>221.05</v>
      </c>
      <c r="CG6" s="35">
        <f t="shared" si="9"/>
        <v>207.96</v>
      </c>
      <c r="CH6" s="35">
        <f t="shared" si="9"/>
        <v>194.31</v>
      </c>
      <c r="CI6" s="35">
        <f t="shared" si="9"/>
        <v>190.99</v>
      </c>
      <c r="CJ6" s="35">
        <f t="shared" si="9"/>
        <v>176.67</v>
      </c>
      <c r="CK6" s="35">
        <f t="shared" si="9"/>
        <v>176.37</v>
      </c>
      <c r="CL6" s="34" t="str">
        <f>IF(CL7="","",IF(CL7="-","【-】","【"&amp;SUBSTITUTE(TEXT(CL7,"#,##0.00"),"-","△")&amp;"】"))</f>
        <v>【134.52】</v>
      </c>
      <c r="CM6" s="35" t="str">
        <f>IF(CM7="",NA(),CM7)</f>
        <v>-</v>
      </c>
      <c r="CN6" s="35" t="str">
        <f t="shared" ref="CN6:CV6" si="10">IF(CN7="",NA(),CN7)</f>
        <v>-</v>
      </c>
      <c r="CO6" s="35" t="str">
        <f t="shared" si="10"/>
        <v>-</v>
      </c>
      <c r="CP6" s="35" t="str">
        <f t="shared" si="10"/>
        <v>-</v>
      </c>
      <c r="CQ6" s="35" t="str">
        <f t="shared" si="10"/>
        <v>-</v>
      </c>
      <c r="CR6" s="35">
        <f t="shared" si="10"/>
        <v>53.51</v>
      </c>
      <c r="CS6" s="35">
        <f t="shared" si="10"/>
        <v>53.5</v>
      </c>
      <c r="CT6" s="35">
        <f t="shared" si="10"/>
        <v>52.58</v>
      </c>
      <c r="CU6" s="35">
        <f t="shared" si="10"/>
        <v>57.42</v>
      </c>
      <c r="CV6" s="35">
        <f t="shared" si="10"/>
        <v>56.72</v>
      </c>
      <c r="CW6" s="34" t="str">
        <f>IF(CW7="","",IF(CW7="-","【-】","【"&amp;SUBSTITUTE(TEXT(CW7,"#,##0.00"),"-","△")&amp;"】"))</f>
        <v>【59.57】</v>
      </c>
      <c r="CX6" s="35">
        <f>IF(CX7="",NA(),CX7)</f>
        <v>91.64</v>
      </c>
      <c r="CY6" s="35">
        <f t="shared" ref="CY6:DG6" si="11">IF(CY7="",NA(),CY7)</f>
        <v>92.21</v>
      </c>
      <c r="CZ6" s="35">
        <f t="shared" si="11"/>
        <v>92.91</v>
      </c>
      <c r="DA6" s="35">
        <f t="shared" si="11"/>
        <v>84.91</v>
      </c>
      <c r="DB6" s="35">
        <f t="shared" si="11"/>
        <v>85.12</v>
      </c>
      <c r="DC6" s="35">
        <f t="shared" si="11"/>
        <v>83.91</v>
      </c>
      <c r="DD6" s="35">
        <f t="shared" si="11"/>
        <v>83.51</v>
      </c>
      <c r="DE6" s="35">
        <f t="shared" si="11"/>
        <v>83.02</v>
      </c>
      <c r="DF6" s="35">
        <f t="shared" si="11"/>
        <v>90.42</v>
      </c>
      <c r="DG6" s="35">
        <f t="shared" si="11"/>
        <v>90.72</v>
      </c>
      <c r="DH6" s="34" t="str">
        <f>IF(DH7="","",IF(DH7="-","【-】","【"&amp;SUBSTITUTE(TEXT(DH7,"#,##0.00"),"-","△")&amp;"】"))</f>
        <v>【95.57】</v>
      </c>
      <c r="DI6" s="35">
        <f>IF(DI7="",NA(),DI7)</f>
        <v>33.75</v>
      </c>
      <c r="DJ6" s="35">
        <f t="shared" ref="DJ6:DR6" si="12">IF(DJ7="",NA(),DJ7)</f>
        <v>35.57</v>
      </c>
      <c r="DK6" s="35">
        <f t="shared" si="12"/>
        <v>37.299999999999997</v>
      </c>
      <c r="DL6" s="35">
        <f t="shared" si="12"/>
        <v>39</v>
      </c>
      <c r="DM6" s="35">
        <f t="shared" si="12"/>
        <v>40.659999999999997</v>
      </c>
      <c r="DN6" s="35">
        <f t="shared" si="12"/>
        <v>21.09</v>
      </c>
      <c r="DO6" s="35">
        <f t="shared" si="12"/>
        <v>21.16</v>
      </c>
      <c r="DP6" s="35">
        <f t="shared" si="12"/>
        <v>15.95</v>
      </c>
      <c r="DQ6" s="35">
        <f t="shared" si="12"/>
        <v>29.23</v>
      </c>
      <c r="DR6" s="35">
        <f t="shared" si="12"/>
        <v>20.78</v>
      </c>
      <c r="DS6" s="34" t="str">
        <f>IF(DS7="","",IF(DS7="-","【-】","【"&amp;SUBSTITUTE(TEXT(DS7,"#,##0.00"),"-","△")&amp;"】"))</f>
        <v>【36.52】</v>
      </c>
      <c r="DT6" s="34">
        <f>IF(DT7="",NA(),DT7)</f>
        <v>0</v>
      </c>
      <c r="DU6" s="34">
        <f t="shared" ref="DU6:EC6" si="13">IF(DU7="",NA(),DU7)</f>
        <v>0</v>
      </c>
      <c r="DV6" s="34">
        <f t="shared" si="13"/>
        <v>0</v>
      </c>
      <c r="DW6" s="34">
        <f t="shared" si="13"/>
        <v>0</v>
      </c>
      <c r="DX6" s="34">
        <f t="shared" si="13"/>
        <v>0</v>
      </c>
      <c r="DY6" s="34">
        <f t="shared" si="13"/>
        <v>0</v>
      </c>
      <c r="DZ6" s="34">
        <f t="shared" si="13"/>
        <v>0</v>
      </c>
      <c r="EA6" s="34">
        <f t="shared" si="13"/>
        <v>0</v>
      </c>
      <c r="EB6" s="35">
        <f t="shared" si="13"/>
        <v>1.37</v>
      </c>
      <c r="EC6" s="35">
        <f t="shared" si="13"/>
        <v>1.34</v>
      </c>
      <c r="ED6" s="34" t="str">
        <f>IF(ED7="","",IF(ED7="-","【-】","【"&amp;SUBSTITUTE(TEXT(ED7,"#,##0.00"),"-","△")&amp;"】"))</f>
        <v>【5.72】</v>
      </c>
      <c r="EE6" s="35">
        <f>IF(EE7="",NA(),EE7)</f>
        <v>0.21</v>
      </c>
      <c r="EF6" s="35">
        <f t="shared" ref="EF6:EN6" si="14">IF(EF7="",NA(),EF7)</f>
        <v>0.28000000000000003</v>
      </c>
      <c r="EG6" s="35">
        <f t="shared" si="14"/>
        <v>0.56000000000000005</v>
      </c>
      <c r="EH6" s="35">
        <f t="shared" si="14"/>
        <v>0.05</v>
      </c>
      <c r="EI6" s="35">
        <f t="shared" si="14"/>
        <v>0.03</v>
      </c>
      <c r="EJ6" s="35">
        <f t="shared" si="14"/>
        <v>0.15</v>
      </c>
      <c r="EK6" s="35">
        <f t="shared" si="14"/>
        <v>0.16</v>
      </c>
      <c r="EL6" s="35">
        <f t="shared" si="14"/>
        <v>0.13</v>
      </c>
      <c r="EM6" s="35">
        <f t="shared" si="14"/>
        <v>0.17</v>
      </c>
      <c r="EN6" s="35">
        <f t="shared" si="14"/>
        <v>0.15</v>
      </c>
      <c r="EO6" s="34" t="str">
        <f>IF(EO7="","",IF(EO7="-","【-】","【"&amp;SUBSTITUTE(TEXT(EO7,"#,##0.00"),"-","△")&amp;"】"))</f>
        <v>【0.30】</v>
      </c>
    </row>
    <row r="7" spans="1:148" s="36" customFormat="1" x14ac:dyDescent="0.15">
      <c r="A7" s="28"/>
      <c r="B7" s="37">
        <v>2020</v>
      </c>
      <c r="C7" s="37">
        <v>22047</v>
      </c>
      <c r="D7" s="37">
        <v>46</v>
      </c>
      <c r="E7" s="37">
        <v>17</v>
      </c>
      <c r="F7" s="37">
        <v>1</v>
      </c>
      <c r="G7" s="37">
        <v>0</v>
      </c>
      <c r="H7" s="37" t="s">
        <v>96</v>
      </c>
      <c r="I7" s="37" t="s">
        <v>97</v>
      </c>
      <c r="J7" s="37" t="s">
        <v>98</v>
      </c>
      <c r="K7" s="37" t="s">
        <v>99</v>
      </c>
      <c r="L7" s="37" t="s">
        <v>100</v>
      </c>
      <c r="M7" s="37" t="s">
        <v>101</v>
      </c>
      <c r="N7" s="38" t="s">
        <v>102</v>
      </c>
      <c r="O7" s="38">
        <v>38.72</v>
      </c>
      <c r="P7" s="38">
        <v>56.73</v>
      </c>
      <c r="Q7" s="38">
        <v>81.400000000000006</v>
      </c>
      <c r="R7" s="38">
        <v>4045</v>
      </c>
      <c r="S7" s="38">
        <v>32530</v>
      </c>
      <c r="T7" s="38">
        <v>217.05</v>
      </c>
      <c r="U7" s="38">
        <v>149.87</v>
      </c>
      <c r="V7" s="38">
        <v>18339</v>
      </c>
      <c r="W7" s="38">
        <v>6.1</v>
      </c>
      <c r="X7" s="38">
        <v>3006.39</v>
      </c>
      <c r="Y7" s="38">
        <v>106.99</v>
      </c>
      <c r="Z7" s="38">
        <v>128.96</v>
      </c>
      <c r="AA7" s="38">
        <v>111.43</v>
      </c>
      <c r="AB7" s="38">
        <v>109.3</v>
      </c>
      <c r="AC7" s="38">
        <v>102.76</v>
      </c>
      <c r="AD7" s="38">
        <v>106.85</v>
      </c>
      <c r="AE7" s="38">
        <v>108.11</v>
      </c>
      <c r="AF7" s="38">
        <v>104.14</v>
      </c>
      <c r="AG7" s="38">
        <v>106.81</v>
      </c>
      <c r="AH7" s="38">
        <v>106.5</v>
      </c>
      <c r="AI7" s="38">
        <v>106.67</v>
      </c>
      <c r="AJ7" s="38">
        <v>548.33000000000004</v>
      </c>
      <c r="AK7" s="38">
        <v>466.79</v>
      </c>
      <c r="AL7" s="38">
        <v>410.18</v>
      </c>
      <c r="AM7" s="38">
        <v>372.51</v>
      </c>
      <c r="AN7" s="38">
        <v>340.64</v>
      </c>
      <c r="AO7" s="38">
        <v>92.92</v>
      </c>
      <c r="AP7" s="38">
        <v>86.54</v>
      </c>
      <c r="AQ7" s="38">
        <v>73.180000000000007</v>
      </c>
      <c r="AR7" s="38">
        <v>34.4</v>
      </c>
      <c r="AS7" s="38">
        <v>18.36</v>
      </c>
      <c r="AT7" s="38">
        <v>3.64</v>
      </c>
      <c r="AU7" s="38">
        <v>25.35</v>
      </c>
      <c r="AV7" s="38">
        <v>34.619999999999997</v>
      </c>
      <c r="AW7" s="38">
        <v>48.15</v>
      </c>
      <c r="AX7" s="38">
        <v>52.25</v>
      </c>
      <c r="AY7" s="38">
        <v>55.8</v>
      </c>
      <c r="AZ7" s="38">
        <v>50.66</v>
      </c>
      <c r="BA7" s="38">
        <v>62.25</v>
      </c>
      <c r="BB7" s="38">
        <v>52.32</v>
      </c>
      <c r="BC7" s="38">
        <v>68.17</v>
      </c>
      <c r="BD7" s="38">
        <v>55.6</v>
      </c>
      <c r="BE7" s="38">
        <v>67.52</v>
      </c>
      <c r="BF7" s="38">
        <v>914.21</v>
      </c>
      <c r="BG7" s="38">
        <v>901.59</v>
      </c>
      <c r="BH7" s="38">
        <v>792.96</v>
      </c>
      <c r="BI7" s="38">
        <v>765.91</v>
      </c>
      <c r="BJ7" s="38">
        <v>739.57</v>
      </c>
      <c r="BK7" s="38">
        <v>1111.31</v>
      </c>
      <c r="BL7" s="38">
        <v>966.33</v>
      </c>
      <c r="BM7" s="38">
        <v>958.81</v>
      </c>
      <c r="BN7" s="38">
        <v>789.44</v>
      </c>
      <c r="BO7" s="38">
        <v>789.08</v>
      </c>
      <c r="BP7" s="38">
        <v>705.21</v>
      </c>
      <c r="BQ7" s="38">
        <v>79.849999999999994</v>
      </c>
      <c r="BR7" s="38">
        <v>150.13</v>
      </c>
      <c r="BS7" s="38">
        <v>191.05</v>
      </c>
      <c r="BT7" s="38">
        <v>100.11</v>
      </c>
      <c r="BU7" s="38">
        <v>98.78</v>
      </c>
      <c r="BV7" s="38">
        <v>75.540000000000006</v>
      </c>
      <c r="BW7" s="38">
        <v>81.739999999999995</v>
      </c>
      <c r="BX7" s="38">
        <v>82.88</v>
      </c>
      <c r="BY7" s="38">
        <v>87.29</v>
      </c>
      <c r="BZ7" s="38">
        <v>88.25</v>
      </c>
      <c r="CA7" s="38">
        <v>98.96</v>
      </c>
      <c r="CB7" s="38">
        <v>273.25</v>
      </c>
      <c r="CC7" s="38">
        <v>145.31</v>
      </c>
      <c r="CD7" s="38">
        <v>114.94</v>
      </c>
      <c r="CE7" s="38">
        <v>218.82</v>
      </c>
      <c r="CF7" s="38">
        <v>221.05</v>
      </c>
      <c r="CG7" s="38">
        <v>207.96</v>
      </c>
      <c r="CH7" s="38">
        <v>194.31</v>
      </c>
      <c r="CI7" s="38">
        <v>190.99</v>
      </c>
      <c r="CJ7" s="38">
        <v>176.67</v>
      </c>
      <c r="CK7" s="38">
        <v>176.37</v>
      </c>
      <c r="CL7" s="38">
        <v>134.52000000000001</v>
      </c>
      <c r="CM7" s="38" t="s">
        <v>102</v>
      </c>
      <c r="CN7" s="38" t="s">
        <v>102</v>
      </c>
      <c r="CO7" s="38" t="s">
        <v>102</v>
      </c>
      <c r="CP7" s="38" t="s">
        <v>102</v>
      </c>
      <c r="CQ7" s="38" t="s">
        <v>102</v>
      </c>
      <c r="CR7" s="38">
        <v>53.51</v>
      </c>
      <c r="CS7" s="38">
        <v>53.5</v>
      </c>
      <c r="CT7" s="38">
        <v>52.58</v>
      </c>
      <c r="CU7" s="38">
        <v>57.42</v>
      </c>
      <c r="CV7" s="38">
        <v>56.72</v>
      </c>
      <c r="CW7" s="38">
        <v>59.57</v>
      </c>
      <c r="CX7" s="38">
        <v>91.64</v>
      </c>
      <c r="CY7" s="38">
        <v>92.21</v>
      </c>
      <c r="CZ7" s="38">
        <v>92.91</v>
      </c>
      <c r="DA7" s="38">
        <v>84.91</v>
      </c>
      <c r="DB7" s="38">
        <v>85.12</v>
      </c>
      <c r="DC7" s="38">
        <v>83.91</v>
      </c>
      <c r="DD7" s="38">
        <v>83.51</v>
      </c>
      <c r="DE7" s="38">
        <v>83.02</v>
      </c>
      <c r="DF7" s="38">
        <v>90.42</v>
      </c>
      <c r="DG7" s="38">
        <v>90.72</v>
      </c>
      <c r="DH7" s="38">
        <v>95.57</v>
      </c>
      <c r="DI7" s="38">
        <v>33.75</v>
      </c>
      <c r="DJ7" s="38">
        <v>35.57</v>
      </c>
      <c r="DK7" s="38">
        <v>37.299999999999997</v>
      </c>
      <c r="DL7" s="38">
        <v>39</v>
      </c>
      <c r="DM7" s="38">
        <v>40.659999999999997</v>
      </c>
      <c r="DN7" s="38">
        <v>21.09</v>
      </c>
      <c r="DO7" s="38">
        <v>21.16</v>
      </c>
      <c r="DP7" s="38">
        <v>15.95</v>
      </c>
      <c r="DQ7" s="38">
        <v>29.23</v>
      </c>
      <c r="DR7" s="38">
        <v>20.78</v>
      </c>
      <c r="DS7" s="38">
        <v>36.520000000000003</v>
      </c>
      <c r="DT7" s="38">
        <v>0</v>
      </c>
      <c r="DU7" s="38">
        <v>0</v>
      </c>
      <c r="DV7" s="38">
        <v>0</v>
      </c>
      <c r="DW7" s="38">
        <v>0</v>
      </c>
      <c r="DX7" s="38">
        <v>0</v>
      </c>
      <c r="DY7" s="38">
        <v>0</v>
      </c>
      <c r="DZ7" s="38">
        <v>0</v>
      </c>
      <c r="EA7" s="38">
        <v>0</v>
      </c>
      <c r="EB7" s="38">
        <v>1.37</v>
      </c>
      <c r="EC7" s="38">
        <v>1.34</v>
      </c>
      <c r="ED7" s="38">
        <v>5.72</v>
      </c>
      <c r="EE7" s="38">
        <v>0.21</v>
      </c>
      <c r="EF7" s="38">
        <v>0.28000000000000003</v>
      </c>
      <c r="EG7" s="38">
        <v>0.56000000000000005</v>
      </c>
      <c r="EH7" s="38">
        <v>0.05</v>
      </c>
      <c r="EI7" s="38">
        <v>0.03</v>
      </c>
      <c r="EJ7" s="38">
        <v>0.15</v>
      </c>
      <c r="EK7" s="38">
        <v>0.16</v>
      </c>
      <c r="EL7" s="38">
        <v>0.13</v>
      </c>
      <c r="EM7" s="38">
        <v>0.17</v>
      </c>
      <c r="EN7" s="38">
        <v>0.15</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111</v>
      </c>
      <c r="D13" t="s">
        <v>112</v>
      </c>
      <c r="E13" t="s">
        <v>113</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鈴木 公太</cp:lastModifiedBy>
  <dcterms:created xsi:type="dcterms:W3CDTF">2021-12-03T07:06:44Z</dcterms:created>
  <dcterms:modified xsi:type="dcterms:W3CDTF">2022-01-13T01:27:30Z</dcterms:modified>
  <cp:category/>
</cp:coreProperties>
</file>