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uro-ad.local\share$\財政課\111　財政状況資料集\令和5年度財政状況資料集\06_県へ（２回目_分析記載）\"/>
    </mc:Choice>
  </mc:AlternateContent>
  <bookViews>
    <workbookView xWindow="0" yWindow="0" windowWidth="23100" windowHeight="9300" tabRatio="92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U63" i="12"/>
  <c r="AP63" i="12"/>
  <c r="AP23" i="12"/>
  <c r="AA23" i="12"/>
  <c r="V23" i="12"/>
  <c r="Q23" i="12"/>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E34" i="10"/>
  <c r="BE35" i="10" s="1"/>
  <c r="BW34" i="10"/>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<sst xmlns="http://schemas.openxmlformats.org/spreadsheetml/2006/main" count="1108" uniqueCount="585">
  <si>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</si>
  <si>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</si>
  <si>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</si>
  <si>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</si>
  <si>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</si>
  <si>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</si>
  <si>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</si>
  <si>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</si>
  <si>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</si>
  <si>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</si>
  <si>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</si>
  <si>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</si>
  <si>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</si>
  <si>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</si>
  <si>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</si>
  <si>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</si>
  <si>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</si>
  <si>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</si>
  <si>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</si>
  <si>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</si>
  <si>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</si>
  <si>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</si>
  <si>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</si>
  <si>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</si>
  <si>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</si>
  <si>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</si>
  <si>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</si>
  <si>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</si>
  <si>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</si>
  <si>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</si>
  <si>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</si>
  <si>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</si>
  <si>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</si>
  <si>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</si>
  <si>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</si>
  <si>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</si>
  <si>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</si>
  <si>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</si>
  <si>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</si>
  <si>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</si>
  <si>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</si>
  <si>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</si>
  <si>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</si>
  <si>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</si>
  <si>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</si>
  <si>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</si>
  <si>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</si>
  <si>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</si>
  <si>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</si>
  <si>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</si>
  <si>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</si>
  <si>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</si>
  <si>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</si>
  <si>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</si>
  <si>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</si>
  <si>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</si>
  <si>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</si>
  <si>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</si>
  <si>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</si>
  <si>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</si>
  <si>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</si>
  <si>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</si>
  <si>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</si>
  <si>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</si>
  <si>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</si>
  <si>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</si>
  <si>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</si>
  <si>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</si>
  <si>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</si>
  <si>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</si>
  <si>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</si>
  <si>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</si>
  <si>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</si>
  <si>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</si>
  <si>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</si>
  <si>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</si>
  <si>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</si>
  <si>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</si>
  <si>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</si>
  <si>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</si>
  <si>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</si>
  <si>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</si>
  <si>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</si>
  <si>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</si>
  <si>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</si>
  <si>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</si>
  <si>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</si>
  <si>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</si>
  <si>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</si>
  <si>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</si>
  <si>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</si>
  <si>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</si>
  <si>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</si>
  <si>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</si>
  <si>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黒石市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</si>
  <si>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</si>
  <si>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</si>
  <si>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</si>
  <si>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</si>
  <si>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</si>
  <si>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</si>
  <si>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</si>
  <si>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</si>
  <si>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</si>
  <si>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</si>
  <si>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</si>
  <si>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</si>
  <si>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</si>
  <si>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</si>
  <si>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</si>
  <si>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</si>
  <si>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</si>
  <si>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</si>
  <si>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</si>
  <si>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</si>
  <si>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</si>
  <si>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</si>
  <si>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</si>
  <si>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</si>
  <si>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</si>
  <si>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</si>
  <si>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</si>
  <si>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</si>
  <si>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</si>
  <si>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</si>
  <si>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</si>
  <si>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</si>
  <si>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</si>
  <si>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</si>
  <si>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</si>
  <si>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</si>
  <si>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</si>
  <si>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</si>
  <si>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</si>
  <si>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</si>
  <si>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</si>
  <si>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</si>
  <si>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</si>
  <si>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</si>
  <si>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</si>
  <si>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</si>
  <si>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</si>
  <si>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</si>
  <si>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病院事業会計</t>
    <phoneticPr fontId="5"/>
  </si>
  <si>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</si>
  <si>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</si>
  <si>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</si>
  <si>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</si>
  <si>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</si>
  <si>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</si>
  <si>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</si>
  <si>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</si>
  <si>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</si>
  <si>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</si>
  <si>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</si>
  <si>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</si>
  <si>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</si>
  <si>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</si>
  <si>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</si>
  <si>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</si>
  <si>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</si>
  <si>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</si>
  <si>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</si>
  <si>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</si>
  <si>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</si>
  <si>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</si>
  <si>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</si>
  <si>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</si>
  <si>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</si>
  <si>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</si>
  <si>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</si>
  <si>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</si>
  <si>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</si>
  <si>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</si>
  <si>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</si>
  <si>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</si>
  <si>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</si>
  <si>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</si>
  <si>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</si>
  <si>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</si>
  <si>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</si>
  <si>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</si>
  <si>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</si>
  <si>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</si>
  <si>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</si>
  <si>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</si>
  <si>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</si>
  <si>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</si>
  <si>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</si>
  <si>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</si>
  <si>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</si>
  <si>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</si>
  <si>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</si>
  <si>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</si>
  <si>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</si>
  <si>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</si>
  <si>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</si>
  <si>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</si>
  <si>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</si>
  <si>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</si>
  <si>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</si>
  <si>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</si>
  <si>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</si>
  <si>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</si>
  <si>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青森県黒石市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</si>
  <si>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</si>
  <si>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</si>
  <si>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</si>
  <si>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</si>
  <si>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</si>
  <si>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</si>
  <si>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</si>
  <si>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</si>
  <si>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</si>
  <si>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</si>
  <si>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</si>
  <si>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</si>
  <si>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</si>
  <si>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</si>
  <si>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</si>
  <si>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</si>
  <si>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</si>
  <si>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</si>
  <si>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</si>
  <si>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</si>
  <si>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</si>
  <si>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</si>
  <si>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</si>
  <si>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</si>
  <si>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</si>
  <si>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</si>
  <si>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</si>
  <si>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</si>
  <si>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</si>
  <si>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</si>
  <si>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</si>
  <si>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</si>
  <si>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</si>
  <si>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</si>
  <si>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</si>
  <si>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</si>
  <si>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</si>
  <si>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</si>
  <si>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</si>
  <si>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</si>
  <si>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</si>
  <si>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</si>
  <si>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</si>
  <si>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</si>
  <si>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</si>
  <si>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</si>
  <si>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</si>
  <si>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</si>
  <si>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</si>
  <si>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</si>
  <si>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</si>
  <si>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</si>
  <si>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</si>
  <si>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</si>
  <si>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</si>
  <si>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</si>
  <si>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</si>
  <si>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</si>
  <si>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</si>
  <si>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</si>
  <si>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</si>
  <si>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</si>
  <si>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</si>
  <si>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</si>
  <si>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</si>
  <si>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</si>
  <si>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</si>
  <si>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</si>
  <si>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</si>
  <si>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</si>
  <si>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</si>
  <si>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</si>
  <si>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</si>
  <si>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</si>
  <si>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</si>
  <si>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</si>
  <si>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</si>
  <si>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</si>
  <si>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</si>
  <si>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</si>
  <si>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</si>
  <si>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</si>
  <si>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</si>
  <si>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</si>
  <si>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</si>
  <si>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</si>
  <si>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</si>
  <si>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</si>
  <si>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</si>
  <si>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</si>
  <si>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</si>
  <si>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</si>
  <si>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</si>
  <si>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</si>
  <si>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</si>
  <si>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</si>
  <si>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</si>
  <si>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</si>
  <si>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</si>
  <si>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</si>
  <si>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</si>
  <si>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</si>
  <si>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</si>
  <si>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</si>
  <si>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</si>
  <si>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</si>
  <si>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</si>
  <si>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</si>
  <si>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</si>
  <si>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</si>
  <si>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</si>
  <si>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</si>
  <si>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</si>
  <si>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</si>
  <si>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</si>
  <si>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</si>
  <si>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</si>
  <si>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</si>
  <si>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</si>
  <si>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</si>
  <si>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</si>
  <si>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</si>
  <si>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</si>
  <si>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</si>
  <si>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</si>
  <si>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</si>
  <si>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</si>
  <si>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</si>
  <si>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</si>
  <si>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</si>
  <si>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</si>
  <si>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</si>
  <si>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</si>
  <si>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</si>
  <si>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</si>
  <si>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</si>
  <si>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</si>
  <si>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</si>
  <si>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</si>
  <si>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</si>
  <si>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</si>
  <si>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</si>
  <si>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</si>
  <si>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</si>
  <si>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</si>
  <si>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</si>
  <si>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</si>
  <si>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</si>
  <si>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</si>
  <si>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</si>
  <si>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青森県黒石市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</si>
  <si>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</si>
  <si>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</si>
  <si>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</si>
  <si>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</si>
  <si>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</si>
  <si>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</si>
  <si>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</si>
  <si>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</si>
  <si>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</si>
  <si>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</si>
  <si>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</si>
  <si>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</si>
  <si>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</si>
  <si>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</si>
  <si>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</si>
  <si>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</si>
  <si>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</si>
  <si>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</si>
  <si>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</si>
  <si>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</si>
  <si>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姥懐霊園墓地特別会計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</si>
  <si>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</si>
  <si>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</si>
  <si>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</si>
  <si>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</si>
  <si>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</si>
  <si>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</si>
  <si>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</si>
  <si>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</si>
  <si>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</si>
  <si>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</si>
  <si>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</si>
  <si>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</si>
  <si>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</si>
  <si>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</si>
  <si>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</si>
  <si>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</si>
  <si>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</si>
  <si>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</si>
  <si>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</si>
  <si>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</si>
  <si>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</si>
  <si>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温泉供給事業特別会計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</si>
  <si>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</si>
  <si>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</si>
  <si>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</si>
  <si>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</si>
  <si>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</si>
  <si>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</si>
  <si>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</si>
  <si>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</si>
  <si>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</si>
  <si>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</si>
  <si>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</si>
  <si>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</si>
  <si>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</si>
  <si>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</si>
  <si>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</si>
  <si>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</si>
  <si>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</si>
  <si>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</si>
  <si>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</si>
  <si>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</si>
  <si>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</si>
  <si>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</si>
  <si>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</si>
  <si>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</si>
  <si>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</si>
  <si>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</si>
  <si>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</si>
  <si>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</si>
  <si>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</si>
  <si>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</si>
  <si>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</si>
  <si>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</si>
  <si>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</si>
  <si>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</si>
  <si>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</si>
  <si>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</si>
  <si>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</si>
  <si>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</si>
  <si>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</si>
  <si>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</si>
  <si>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</si>
  <si>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</si>
  <si>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</si>
  <si>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</si>
  <si>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</si>
  <si>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</si>
  <si>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</si>
  <si>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</si>
  <si>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</si>
  <si>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</si>
  <si>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</si>
  <si>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</si>
  <si>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</si>
  <si>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</si>
  <si>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</si>
  <si>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</si>
  <si>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</si>
  <si>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</si>
  <si>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</si>
  <si>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</si>
  <si>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</si>
  <si>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</si>
  <si>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</si>
  <si>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</si>
  <si>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</si>
  <si>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</si>
  <si>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</si>
  <si>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</si>
  <si>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</si>
  <si>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</si>
  <si>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</si>
  <si>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</si>
  <si>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</si>
  <si>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</si>
  <si>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</si>
  <si>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</si>
  <si>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</si>
  <si>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</si>
  <si>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</si>
  <si>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</si>
  <si>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</si>
  <si>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</si>
  <si>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</si>
  <si>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</si>
  <si>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</si>
  <si>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</si>
  <si>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</si>
  <si>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</si>
  <si>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</si>
  <si>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</si>
  <si>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</si>
  <si>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</si>
  <si>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</si>
  <si>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</si>
  <si>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</si>
  <si>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</si>
  <si>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</si>
  <si>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</si>
  <si>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</si>
  <si>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</si>
  <si>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</si>
  <si>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</si>
  <si>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</si>
  <si>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</si>
  <si>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</si>
  <si>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</si>
  <si>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</si>
  <si>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</si>
  <si>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</si>
  <si>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</si>
  <si>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</si>
  <si>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</si>
  <si>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</si>
  <si>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</si>
  <si>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</si>
  <si>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</si>
  <si>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</si>
  <si>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</si>
  <si>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</si>
  <si>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</si>
  <si>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</si>
  <si>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</si>
  <si>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</si>
  <si>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</si>
  <si>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</si>
  <si>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</si>
  <si>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</si>
  <si>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</si>
  <si>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</si>
  <si>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</si>
  <si>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</si>
  <si>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</si>
  <si>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</si>
  <si>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</si>
  <si>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</si>
  <si>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病院事業会計</t>
  </si>
  <si>
    <t>▲ 7.42</t>
  </si>
  <si>
    <t>▲ 3.89</t>
  </si>
  <si>
    <t>▲ 5.77</t>
  </si>
  <si>
    <t>▲ 6.55</t>
  </si>
  <si>
    <t>▲ 7.74</t>
  </si>
  <si>
    <t>水道事業会計</t>
  </si>
  <si>
    <t>一般会計</t>
  </si>
  <si>
    <t>下水道事業会計</t>
  </si>
  <si>
    <t>国民健康保険特別会計</t>
  </si>
  <si>
    <t>介護保険特別会計</t>
  </si>
  <si>
    <t>姥懐霊園墓地特別会計</t>
  </si>
  <si>
    <t>後期高齢者医療特別会計</t>
  </si>
  <si>
    <t>その他会計（赤字）</t>
  </si>
  <si>
    <t>その他会計（黒字）</t>
  </si>
  <si>
    <t>R01</t>
    <phoneticPr fontId="5"/>
  </si>
  <si>
    <t>R02</t>
    <phoneticPr fontId="5"/>
  </si>
  <si>
    <t>R03</t>
    <phoneticPr fontId="5"/>
  </si>
  <si>
    <t>R04</t>
    <phoneticPr fontId="5"/>
  </si>
  <si>
    <t>R05</t>
    <phoneticPr fontId="5"/>
  </si>
  <si>
    <t>黒石市公共施設等整備基金</t>
    <rPh sb="0" eb="2">
      <t>クロイシ</t>
    </rPh>
    <rPh sb="2" eb="3">
      <t>シ</t>
    </rPh>
    <rPh sb="3" eb="5">
      <t>コウキョウ</t>
    </rPh>
    <rPh sb="5" eb="8">
      <t>シセツナド</t>
    </rPh>
    <rPh sb="8" eb="10">
      <t>セイビ</t>
    </rPh>
    <rPh sb="10" eb="12">
      <t>キキン</t>
    </rPh>
    <phoneticPr fontId="5"/>
  </si>
  <si>
    <t>人づくり基金</t>
    <rPh sb="0" eb="1">
      <t>ヒト</t>
    </rPh>
    <rPh sb="4" eb="6">
      <t>キキン</t>
    </rPh>
    <phoneticPr fontId="10"/>
  </si>
  <si>
    <t>市民文化会館運営基金</t>
    <rPh sb="0" eb="2">
      <t>シミン</t>
    </rPh>
    <rPh sb="2" eb="4">
      <t>ブンカ</t>
    </rPh>
    <rPh sb="4" eb="6">
      <t>カイカン</t>
    </rPh>
    <rPh sb="6" eb="8">
      <t>ウンエイ</t>
    </rPh>
    <rPh sb="8" eb="10">
      <t>キキン</t>
    </rPh>
    <phoneticPr fontId="10"/>
  </si>
  <si>
    <t>観光振興基金</t>
    <phoneticPr fontId="10"/>
  </si>
  <si>
    <t>農業振興基金</t>
    <phoneticPr fontId="10"/>
  </si>
  <si>
    <t>黒石地区清掃施設組合</t>
    <rPh sb="0" eb="2">
      <t>クロイシ</t>
    </rPh>
    <rPh sb="2" eb="4">
      <t>チク</t>
    </rPh>
    <rPh sb="4" eb="6">
      <t>セイソウ</t>
    </rPh>
    <rPh sb="6" eb="8">
      <t>シセツ</t>
    </rPh>
    <rPh sb="8" eb="10">
      <t>クミアイ</t>
    </rPh>
    <phoneticPr fontId="10"/>
  </si>
  <si>
    <t>弘前地区消防事務組合</t>
    <rPh sb="0" eb="2">
      <t>ヒロサキ</t>
    </rPh>
    <rPh sb="2" eb="4">
      <t>チク</t>
    </rPh>
    <rPh sb="4" eb="6">
      <t>ショウボウ</t>
    </rPh>
    <rPh sb="6" eb="8">
      <t>ジム</t>
    </rPh>
    <rPh sb="8" eb="10">
      <t>クミアイ</t>
    </rPh>
    <phoneticPr fontId="10"/>
  </si>
  <si>
    <t>津軽広域水道企業団津軽事業部</t>
    <rPh sb="0" eb="2">
      <t>ツガル</t>
    </rPh>
    <rPh sb="2" eb="4">
      <t>コウイキ</t>
    </rPh>
    <rPh sb="4" eb="6">
      <t>スイドウ</t>
    </rPh>
    <rPh sb="6" eb="8">
      <t>キギョウ</t>
    </rPh>
    <rPh sb="8" eb="9">
      <t>ダン</t>
    </rPh>
    <rPh sb="9" eb="11">
      <t>ツガル</t>
    </rPh>
    <rPh sb="11" eb="13">
      <t>ジギョウ</t>
    </rPh>
    <rPh sb="13" eb="14">
      <t>ブ</t>
    </rPh>
    <phoneticPr fontId="10"/>
  </si>
  <si>
    <t>津軽広域連合</t>
    <rPh sb="0" eb="2">
      <t>ツガル</t>
    </rPh>
    <rPh sb="2" eb="4">
      <t>コウイキ</t>
    </rPh>
    <rPh sb="4" eb="6">
      <t>レンゴウ</t>
    </rPh>
    <phoneticPr fontId="10"/>
  </si>
  <si>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10"/>
  </si>
  <si>
    <t>青森県後期高齢者医療広域連合(特別会計)</t>
    <rPh sb="15" eb="17">
      <t>トクベツ</t>
    </rPh>
    <phoneticPr fontId="10"/>
  </si>
  <si>
    <t>青森県市町村総合事務組合</t>
    <rPh sb="0" eb="3">
      <t>アオモリケン</t>
    </rPh>
    <rPh sb="3" eb="6">
      <t>シチョウソン</t>
    </rPh>
    <rPh sb="6" eb="8">
      <t>ソウゴウ</t>
    </rPh>
    <rPh sb="8" eb="10">
      <t>ジム</t>
    </rPh>
    <rPh sb="10" eb="12">
      <t>クミアイ</t>
    </rPh>
    <phoneticPr fontId="10"/>
  </si>
  <si>
    <t>青森県市町村職員退職手当組合</t>
    <rPh sb="3" eb="6">
      <t>シチョウソン</t>
    </rPh>
    <rPh sb="6" eb="8">
      <t>ショクイン</t>
    </rPh>
    <rPh sb="8" eb="10">
      <t>タイショク</t>
    </rPh>
    <rPh sb="10" eb="12">
      <t>テアテ</t>
    </rPh>
    <rPh sb="12" eb="14">
      <t>クミアイ</t>
    </rPh>
    <phoneticPr fontId="10"/>
  </si>
  <si>
    <t>青森県市長会館管理組合</t>
    <rPh sb="0" eb="3">
      <t>アオモリケン</t>
    </rPh>
    <rPh sb="3" eb="6">
      <t>シチョウカイ</t>
    </rPh>
    <rPh sb="6" eb="7">
      <t>カン</t>
    </rPh>
    <rPh sb="7" eb="9">
      <t>カンリ</t>
    </rPh>
    <rPh sb="9" eb="11">
      <t>クミアイ</t>
    </rPh>
    <phoneticPr fontId="10"/>
  </si>
  <si>
    <t>青森県交通災害共済組合</t>
    <rPh sb="0" eb="3">
      <t>アオモリケン</t>
    </rPh>
    <rPh sb="3" eb="5">
      <t>コウツウ</t>
    </rPh>
    <rPh sb="5" eb="7">
      <t>サイガイ</t>
    </rPh>
    <rPh sb="7" eb="9">
      <t>キョウサイ</t>
    </rPh>
    <rPh sb="9" eb="11">
      <t>クミアイ</t>
    </rPh>
    <phoneticPr fontId="10"/>
  </si>
  <si>
    <t>㈶黒石市観光開発公社</t>
    <rPh sb="1" eb="4">
      <t>クロイシシ</t>
    </rPh>
    <rPh sb="4" eb="6">
      <t>カンコウ</t>
    </rPh>
    <rPh sb="6" eb="8">
      <t>カイハツ</t>
    </rPh>
    <rPh sb="8" eb="10">
      <t>コウシャ</t>
    </rPh>
    <phoneticPr fontId="10"/>
  </si>
  <si>
    <t>㈶黒石市民財団</t>
    <rPh sb="1" eb="3">
      <t>クロイシ</t>
    </rPh>
    <rPh sb="3" eb="5">
      <t>シミン</t>
    </rPh>
    <rPh sb="5" eb="7">
      <t>ザイダン</t>
    </rPh>
    <phoneticPr fontId="10"/>
  </si>
  <si>
    <t>津軽こみせ㈱</t>
    <rPh sb="0" eb="2">
      <t>ツガル</t>
    </rPh>
    <phoneticPr fontId="10"/>
  </si>
  <si>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</si>
  <si>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</si>
  <si>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</si>
  <si>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</si>
  <si>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基金などの充当可能財源の増により将来負担比率は減少傾向にある。
　一方で有形固定資産減価償却率は類似団体平均値を下回っているものの増加傾向にある。これは既存施設の老朽化が進んでいるためであり、耐用年数が過ぎて更新が必要な施設も増えている現状である。</t>
    <rPh sb="17" eb="19">
      <t>ショウライ</t>
    </rPh>
    <rPh sb="19" eb="21">
      <t>フタン</t>
    </rPh>
    <rPh sb="21" eb="23">
      <t>ヒリツ</t>
    </rPh>
    <rPh sb="24" eb="26">
      <t>ゲンショウ</t>
    </rPh>
    <rPh sb="26" eb="28">
      <t>ケイコウ</t>
    </rPh>
    <rPh sb="34" eb="36">
      <t>イッポウ</t>
    </rPh>
    <rPh sb="37" eb="39">
      <t>ユウケイ</t>
    </rPh>
    <rPh sb="39" eb="41">
      <t>コテイ</t>
    </rPh>
    <rPh sb="41" eb="43">
      <t>シサン</t>
    </rPh>
    <rPh sb="43" eb="45">
      <t>ゲンカ</t>
    </rPh>
    <rPh sb="45" eb="47">
      <t>ショウキャク</t>
    </rPh>
    <rPh sb="47" eb="48">
      <t>リツ</t>
    </rPh>
    <rPh sb="49" eb="51">
      <t>ルイジ</t>
    </rPh>
    <rPh sb="51" eb="53">
      <t>ダンタイ</t>
    </rPh>
    <rPh sb="53" eb="56">
      <t>ヘイキンチ</t>
    </rPh>
    <rPh sb="57" eb="59">
      <t>シタマワ</t>
    </rPh>
    <rPh sb="66" eb="68">
      <t>ゾウカ</t>
    </rPh>
    <rPh sb="68" eb="70">
      <t>ケイコウ</t>
    </rPh>
    <rPh sb="77" eb="79">
      <t>キゾン</t>
    </rPh>
    <rPh sb="79" eb="81">
      <t>シセツ</t>
    </rPh>
    <rPh sb="82" eb="85">
      <t>ロウキュウカ</t>
    </rPh>
    <rPh sb="86" eb="87">
      <t>スス</t>
    </rPh>
    <rPh sb="97" eb="99">
      <t>タイヨウ</t>
    </rPh>
    <rPh sb="99" eb="101">
      <t>ネンスウ</t>
    </rPh>
    <rPh sb="102" eb="103">
      <t>ス</t>
    </rPh>
    <rPh sb="105" eb="107">
      <t>コウシン</t>
    </rPh>
    <rPh sb="108" eb="110">
      <t>ヒツヨウ</t>
    </rPh>
    <rPh sb="111" eb="113">
      <t>シセツ</t>
    </rPh>
    <rPh sb="114" eb="115">
      <t>フ</t>
    </rPh>
    <rPh sb="119" eb="121">
      <t>ゲンジョウ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</si>
  <si>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</si>
  <si>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</si>
  <si>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</si>
  <si>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</si>
  <si>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</si>
  <si>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</si>
  <si>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充当可能財源の増や元利償還金の減により、将来負担比率及び実質公債費率は減少傾向にあるが、依然として類似団体平均よりも高い数値となっている。公営企業の元利償還のための繰り出しを含む過去の大型事業に対する起債の影響がまだ残っているためである。</t>
    <rPh sb="1" eb="3">
      <t>ジュウトウ</t>
    </rPh>
    <rPh sb="3" eb="5">
      <t>カノウ</t>
    </rPh>
    <rPh sb="5" eb="7">
      <t>ザイゲン</t>
    </rPh>
    <rPh sb="8" eb="9">
      <t>ゾウ</t>
    </rPh>
    <rPh sb="10" eb="12">
      <t>ガンリ</t>
    </rPh>
    <rPh sb="12" eb="15">
      <t>ショウカンキン</t>
    </rPh>
    <rPh sb="16" eb="17">
      <t>ゲン</t>
    </rPh>
    <rPh sb="21" eb="23">
      <t>ショウライ</t>
    </rPh>
    <rPh sb="23" eb="25">
      <t>フタン</t>
    </rPh>
    <rPh sb="25" eb="27">
      <t>ヒリツ</t>
    </rPh>
    <rPh sb="27" eb="28">
      <t>オヨ</t>
    </rPh>
    <rPh sb="29" eb="31">
      <t>ジッシツ</t>
    </rPh>
    <rPh sb="31" eb="34">
      <t>コウサイヒ</t>
    </rPh>
    <rPh sb="34" eb="35">
      <t>リツ</t>
    </rPh>
    <rPh sb="36" eb="38">
      <t>ゲンショウ</t>
    </rPh>
    <rPh sb="38" eb="40">
      <t>ケイコウ</t>
    </rPh>
    <rPh sb="45" eb="47">
      <t>イゼン</t>
    </rPh>
    <rPh sb="50" eb="52">
      <t>ルイジ</t>
    </rPh>
    <rPh sb="52" eb="54">
      <t>ダンタイ</t>
    </rPh>
    <rPh sb="54" eb="56">
      <t>ヘイキン</t>
    </rPh>
    <rPh sb="59" eb="60">
      <t>タカ</t>
    </rPh>
    <rPh sb="61" eb="63">
      <t>スウチ</t>
    </rPh>
    <rPh sb="70" eb="72">
      <t>コウエイ</t>
    </rPh>
    <rPh sb="72" eb="74">
      <t>キギョウ</t>
    </rPh>
    <rPh sb="75" eb="77">
      <t>ガンリ</t>
    </rPh>
    <rPh sb="77" eb="79">
      <t>ショウカン</t>
    </rPh>
    <rPh sb="83" eb="84">
      <t>ク</t>
    </rPh>
    <rPh sb="85" eb="86">
      <t>ダ</t>
    </rPh>
    <rPh sb="88" eb="89">
      <t>フク</t>
    </rPh>
    <rPh sb="90" eb="92">
      <t>カコ</t>
    </rPh>
    <rPh sb="93" eb="95">
      <t>オオガタ</t>
    </rPh>
    <rPh sb="95" eb="97">
      <t>ジギョウ</t>
    </rPh>
    <rPh sb="98" eb="99">
      <t>タイ</t>
    </rPh>
    <rPh sb="101" eb="103">
      <t>キサイ</t>
    </rPh>
    <rPh sb="104" eb="106">
      <t>エイキョウ</t>
    </rPh>
    <rPh sb="109" eb="110">
      <t>ノコ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</si>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</sst>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C6A9-4B84-B359-3B02C5A0B2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96485</c:v>
                </c:pt>
                <c:pt idx="1">
                  <c:v>49309</c:v>
                </c:pt>
                <c:pt idx="2">
                  <c:v>54695</c:v>
                </c:pt>
                <c:pt idx="3">
                  <c:v>46266</c:v>
                </c:pt>
                <c:pt idx="4">
                  <c:v>94791</c:v>
                </c:pt>
              </c:numCache>
            </c:numRef>
          </c:val>
          <c:smooth val="0"/>
          <c:extLst>
            <c:ext xmlns:c16="http://schemas.microsoft.com/office/drawing/2014/chart" uri="{C3380CC4-5D6E-409C-BE32-E72D297353CC}">
              <c16:uniqueId val="{00000001-C6A9-4B84-B359-3B02C5A0B2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5.09</c:v>
                </c:pt>
                <c:pt idx="1">
                  <c:v>9.25</c:v>
                </c:pt>
                <c:pt idx="2">
                  <c:v>18.46</c:v>
                </c:pt>
                <c:pt idx="3">
                  <c:v>11.43</c:v>
                </c:pt>
                <c:pt idx="4">
                  <c:v>11</c:v>
                </c:pt>
              </c:numCache>
            </c:numRef>
          </c:val>
          <c:extLst>
            <c:ext xmlns:c16="http://schemas.microsoft.com/office/drawing/2014/chart" uri="{C3380CC4-5D6E-409C-BE32-E72D297353CC}">
              <c16:uniqueId val="{00000000-CF30-4461-8C4D-73D73D75A4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13.12</c:v>
                </c:pt>
                <c:pt idx="1">
                  <c:v>13.48</c:v>
                </c:pt>
                <c:pt idx="2">
                  <c:v>17.47</c:v>
                </c:pt>
                <c:pt idx="3">
                  <c:v>27.36</c:v>
                </c:pt>
                <c:pt idx="4">
                  <c:v>28.07</c:v>
                </c:pt>
              </c:numCache>
            </c:numRef>
          </c:val>
          <c:extLst>
            <c:ext xmlns:c16="http://schemas.microsoft.com/office/drawing/2014/chart" uri="{C3380CC4-5D6E-409C-BE32-E72D297353CC}">
              <c16:uniqueId val="{00000001-CF30-4461-8C4D-73D73D75A4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3.16</c:v>
                </c:pt>
                <c:pt idx="1">
                  <c:v>4.99</c:v>
                </c:pt>
                <c:pt idx="2">
                  <c:v>13.96</c:v>
                </c:pt>
                <c:pt idx="3">
                  <c:v>1.77</c:v>
                </c:pt>
                <c:pt idx="4">
                  <c:v>0.43</c:v>
                </c:pt>
              </c:numCache>
            </c:numRef>
          </c:val>
          <c:smooth val="0"/>
          <c:extLst>
            <c:ext xmlns:c16="http://schemas.microsoft.com/office/drawing/2014/chart" uri="{C3380CC4-5D6E-409C-BE32-E72D297353CC}">
              <c16:uniqueId val="{00000002-CF30-4461-8C4D-73D73D75A4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0.17</c:v>
                </c:pt>
                <c:pt idx="2">
                  <c:v>#N/A</c:v>
                </c:pt>
                <c:pt idx="3">
                  <c:v>0.16</c:v>
                </c:pt>
                <c:pt idx="4">
                  <c:v>#N/A</c:v>
                </c:pt>
                <c:pt idx="5">
                  <c:v>0.05</c:v>
                </c:pt>
                <c:pt idx="6">
                  <c:v>#N/A</c:v>
                </c:pt>
                <c:pt idx="7">
                  <c:v>0.04</c:v>
                </c:pt>
                <c:pt idx="8">
                  <c:v>#N/A</c:v>
                </c:pt>
                <c:pt idx="9">
                  <c:v>0.06</c:v>
                </c:pt>
              </c:numCache>
            </c:numRef>
          </c:val>
          <c:extLst>
            <c:ext xmlns:c16="http://schemas.microsoft.com/office/drawing/2014/chart" uri="{C3380CC4-5D6E-409C-BE32-E72D297353CC}">
              <c16:uniqueId val="{00000000-19B8-471A-9A9F-FC95EA2582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B8-471A-9A9F-FC95EA25828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0.09</c:v>
                </c:pt>
                <c:pt idx="2">
                  <c:v>#N/A</c:v>
                </c:pt>
                <c:pt idx="3">
                  <c:v>0.11</c:v>
                </c:pt>
                <c:pt idx="4">
                  <c:v>#N/A</c:v>
                </c:pt>
                <c:pt idx="5">
                  <c:v>0.1</c:v>
                </c:pt>
                <c:pt idx="6">
                  <c:v>#N/A</c:v>
                </c:pt>
                <c:pt idx="7">
                  <c:v>0.14000000000000001</c:v>
                </c:pt>
                <c:pt idx="8">
                  <c:v>#N/A</c:v>
                </c:pt>
                <c:pt idx="9">
                  <c:v>0.14000000000000001</c:v>
                </c:pt>
              </c:numCache>
            </c:numRef>
          </c:val>
          <c:extLst>
            <c:ext xmlns:c16="http://schemas.microsoft.com/office/drawing/2014/chart" uri="{C3380CC4-5D6E-409C-BE32-E72D297353CC}">
              <c16:uniqueId val="{00000002-19B8-471A-9A9F-FC95EA25828F}"/>
            </c:ext>
          </c:extLst>
        </c:ser>
        <c:ser>
          <c:idx val="3"/>
          <c:order val="3"/>
          <c:tx>
            <c:strRef>
              <c:f>データシート!$A$30</c:f>
              <c:strCache>
                <c:ptCount val="1"/>
                <c:pt idx="0">
                  <c:v>姥懐霊園墓地特別会計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0.23</c:v>
                </c:pt>
                <c:pt idx="2">
                  <c:v>#N/A</c:v>
                </c:pt>
                <c:pt idx="3">
                  <c:v>0.28000000000000003</c:v>
                </c:pt>
                <c:pt idx="4">
                  <c:v>#N/A</c:v>
                </c:pt>
                <c:pt idx="5">
                  <c:v>0.28999999999999998</c:v>
                </c:pt>
                <c:pt idx="6">
                  <c:v>#N/A</c:v>
                </c:pt>
                <c:pt idx="7">
                  <c:v>0.25</c:v>
                </c:pt>
                <c:pt idx="8">
                  <c:v>#N/A</c:v>
                </c:pt>
                <c:pt idx="9">
                  <c:v>0.14000000000000001</c:v>
                </c:pt>
              </c:numCache>
            </c:numRef>
          </c:val>
          <c:extLst>
            <c:ext xmlns:c16="http://schemas.microsoft.com/office/drawing/2014/chart" uri="{C3380CC4-5D6E-409C-BE32-E72D297353CC}">
              <c16:uniqueId val="{00000003-19B8-471A-9A9F-FC95EA25828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2.8</c:v>
                </c:pt>
                <c:pt idx="2">
                  <c:v>#N/A</c:v>
                </c:pt>
                <c:pt idx="3">
                  <c:v>1.19</c:v>
                </c:pt>
                <c:pt idx="4">
                  <c:v>#N/A</c:v>
                </c:pt>
                <c:pt idx="5">
                  <c:v>0.64</c:v>
                </c:pt>
                <c:pt idx="6">
                  <c:v>#N/A</c:v>
                </c:pt>
                <c:pt idx="7">
                  <c:v>1.01</c:v>
                </c:pt>
                <c:pt idx="8">
                  <c:v>#N/A</c:v>
                </c:pt>
                <c:pt idx="9">
                  <c:v>0.87</c:v>
                </c:pt>
              </c:numCache>
            </c:numRef>
          </c:val>
          <c:extLst>
            <c:ext xmlns:c16="http://schemas.microsoft.com/office/drawing/2014/chart" uri="{C3380CC4-5D6E-409C-BE32-E72D297353CC}">
              <c16:uniqueId val="{00000004-19B8-471A-9A9F-FC95EA25828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1.52</c:v>
                </c:pt>
                <c:pt idx="2">
                  <c:v>#N/A</c:v>
                </c:pt>
                <c:pt idx="3">
                  <c:v>1.1000000000000001</c:v>
                </c:pt>
                <c:pt idx="4">
                  <c:v>#N/A</c:v>
                </c:pt>
                <c:pt idx="5">
                  <c:v>0.98</c:v>
                </c:pt>
                <c:pt idx="6">
                  <c:v>#N/A</c:v>
                </c:pt>
                <c:pt idx="7">
                  <c:v>1.27</c:v>
                </c:pt>
                <c:pt idx="8">
                  <c:v>#N/A</c:v>
                </c:pt>
                <c:pt idx="9">
                  <c:v>1.98</c:v>
                </c:pt>
              </c:numCache>
            </c:numRef>
          </c:val>
          <c:extLst>
            <c:ext xmlns:c16="http://schemas.microsoft.com/office/drawing/2014/chart" uri="{C3380CC4-5D6E-409C-BE32-E72D297353CC}">
              <c16:uniqueId val="{00000005-19B8-471A-9A9F-FC95EA25828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3.82</c:v>
                </c:pt>
                <c:pt idx="2">
                  <c:v>#N/A</c:v>
                </c:pt>
                <c:pt idx="3">
                  <c:v>3.93</c:v>
                </c:pt>
                <c:pt idx="4">
                  <c:v>#N/A</c:v>
                </c:pt>
                <c:pt idx="5">
                  <c:v>3.82</c:v>
                </c:pt>
                <c:pt idx="6">
                  <c:v>#N/A</c:v>
                </c:pt>
                <c:pt idx="7">
                  <c:v>3.83</c:v>
                </c:pt>
                <c:pt idx="8">
                  <c:v>#N/A</c:v>
                </c:pt>
                <c:pt idx="9">
                  <c:v>4.01</c:v>
                </c:pt>
              </c:numCache>
            </c:numRef>
          </c:val>
          <c:extLst>
            <c:ext xmlns:c16="http://schemas.microsoft.com/office/drawing/2014/chart" uri="{C3380CC4-5D6E-409C-BE32-E72D297353CC}">
              <c16:uniqueId val="{00000006-19B8-471A-9A9F-FC95EA25828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4.8499999999999996</c:v>
                </c:pt>
                <c:pt idx="2">
                  <c:v>#N/A</c:v>
                </c:pt>
                <c:pt idx="3">
                  <c:v>8.9499999999999993</c:v>
                </c:pt>
                <c:pt idx="4">
                  <c:v>#N/A</c:v>
                </c:pt>
                <c:pt idx="5">
                  <c:v>18.16</c:v>
                </c:pt>
                <c:pt idx="6">
                  <c:v>#N/A</c:v>
                </c:pt>
                <c:pt idx="7">
                  <c:v>11.16</c:v>
                </c:pt>
                <c:pt idx="8">
                  <c:v>#N/A</c:v>
                </c:pt>
                <c:pt idx="9">
                  <c:v>10.85</c:v>
                </c:pt>
              </c:numCache>
            </c:numRef>
          </c:val>
          <c:extLst>
            <c:ext xmlns:c16="http://schemas.microsoft.com/office/drawing/2014/chart" uri="{C3380CC4-5D6E-409C-BE32-E72D297353CC}">
              <c16:uniqueId val="{00000007-19B8-471A-9A9F-FC95EA25828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10.19</c:v>
                </c:pt>
                <c:pt idx="2">
                  <c:v>#N/A</c:v>
                </c:pt>
                <c:pt idx="3">
                  <c:v>11.36</c:v>
                </c:pt>
                <c:pt idx="4">
                  <c:v>#N/A</c:v>
                </c:pt>
                <c:pt idx="5">
                  <c:v>12.03</c:v>
                </c:pt>
                <c:pt idx="6">
                  <c:v>#N/A</c:v>
                </c:pt>
                <c:pt idx="7">
                  <c:v>13.17</c:v>
                </c:pt>
                <c:pt idx="8">
                  <c:v>#N/A</c:v>
                </c:pt>
                <c:pt idx="9">
                  <c:v>14.48</c:v>
                </c:pt>
              </c:numCache>
            </c:numRef>
          </c:val>
          <c:extLst>
            <c:ext xmlns:c16="http://schemas.microsoft.com/office/drawing/2014/chart" uri="{C3380CC4-5D6E-409C-BE32-E72D297353CC}">
              <c16:uniqueId val="{00000008-19B8-471A-9A9F-FC95EA25828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7.42</c:v>
                </c:pt>
                <c:pt idx="1">
                  <c:v>#N/A</c:v>
                </c:pt>
                <c:pt idx="2">
                  <c:v>3.89</c:v>
                </c:pt>
                <c:pt idx="3">
                  <c:v>#N/A</c:v>
                </c:pt>
                <c:pt idx="4">
                  <c:v>5.77</c:v>
                </c:pt>
                <c:pt idx="5">
                  <c:v>#N/A</c:v>
                </c:pt>
                <c:pt idx="6">
                  <c:v>6.55</c:v>
                </c:pt>
                <c:pt idx="7">
                  <c:v>#N/A</c:v>
                </c:pt>
                <c:pt idx="8">
                  <c:v>7.74</c:v>
                </c:pt>
                <c:pt idx="9">
                  <c:v>#N/A</c:v>
                </c:pt>
              </c:numCache>
            </c:numRef>
          </c:val>
          <c:extLst>
            <c:ext xmlns:c16="http://schemas.microsoft.com/office/drawing/2014/chart" uri="{C3380CC4-5D6E-409C-BE32-E72D297353CC}">
              <c16:uniqueId val="{00000009-19B8-471A-9A9F-FC95EA2582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1105</c:v>
                </c:pt>
                <c:pt idx="5">
                  <c:v>1047</c:v>
                </c:pt>
                <c:pt idx="8">
                  <c:v>1031</c:v>
                </c:pt>
                <c:pt idx="11">
                  <c:v>992</c:v>
                </c:pt>
                <c:pt idx="14">
                  <c:v>1004</c:v>
                </c:pt>
              </c:numCache>
            </c:numRef>
          </c:val>
          <c:extLst>
            <c:ext xmlns:c16="http://schemas.microsoft.com/office/drawing/2014/chart" uri="{C3380CC4-5D6E-409C-BE32-E72D297353CC}">
              <c16:uniqueId val="{00000000-728E-42A6-B769-A67D44FAB4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8E-42A6-B769-A67D44FAB4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2</c:v>
                </c:pt>
                <c:pt idx="6">
                  <c:v>0</c:v>
                </c:pt>
                <c:pt idx="9">
                  <c:v>0</c:v>
                </c:pt>
                <c:pt idx="12">
                  <c:v>0</c:v>
                </c:pt>
              </c:numCache>
            </c:numRef>
          </c:val>
          <c:extLst>
            <c:ext xmlns:c16="http://schemas.microsoft.com/office/drawing/2014/chart" uri="{C3380CC4-5D6E-409C-BE32-E72D297353CC}">
              <c16:uniqueId val="{00000002-728E-42A6-B769-A67D44FAB4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55</c:v>
                </c:pt>
                <c:pt idx="3">
                  <c:v>62</c:v>
                </c:pt>
                <c:pt idx="6">
                  <c:v>70</c:v>
                </c:pt>
                <c:pt idx="9">
                  <c:v>69</c:v>
                </c:pt>
                <c:pt idx="12">
                  <c:v>78</c:v>
                </c:pt>
              </c:numCache>
            </c:numRef>
          </c:val>
          <c:extLst>
            <c:ext xmlns:c16="http://schemas.microsoft.com/office/drawing/2014/chart" uri="{C3380CC4-5D6E-409C-BE32-E72D297353CC}">
              <c16:uniqueId val="{00000003-728E-42A6-B769-A67D44FAB4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683</c:v>
                </c:pt>
                <c:pt idx="3">
                  <c:v>531</c:v>
                </c:pt>
                <c:pt idx="6">
                  <c:v>518</c:v>
                </c:pt>
                <c:pt idx="9">
                  <c:v>516</c:v>
                </c:pt>
                <c:pt idx="12">
                  <c:v>478</c:v>
                </c:pt>
              </c:numCache>
            </c:numRef>
          </c:val>
          <c:extLst>
            <c:ext xmlns:c16="http://schemas.microsoft.com/office/drawing/2014/chart" uri="{C3380CC4-5D6E-409C-BE32-E72D297353CC}">
              <c16:uniqueId val="{00000004-728E-42A6-B769-A67D44FAB4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8E-42A6-B769-A67D44FAB4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8E-42A6-B769-A67D44FAB4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1622</c:v>
                </c:pt>
                <c:pt idx="3">
                  <c:v>1503</c:v>
                </c:pt>
                <c:pt idx="6">
                  <c:v>1509</c:v>
                </c:pt>
                <c:pt idx="9">
                  <c:v>1478</c:v>
                </c:pt>
                <c:pt idx="12">
                  <c:v>1373</c:v>
                </c:pt>
              </c:numCache>
            </c:numRef>
          </c:val>
          <c:extLst>
            <c:ext xmlns:c16="http://schemas.microsoft.com/office/drawing/2014/chart" uri="{C3380CC4-5D6E-409C-BE32-E72D297353CC}">
              <c16:uniqueId val="{00000007-728E-42A6-B769-A67D44FAB4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1260</c:v>
                </c:pt>
                <c:pt idx="2">
                  <c:v>#N/A</c:v>
                </c:pt>
                <c:pt idx="3">
                  <c:v>#N/A</c:v>
                </c:pt>
                <c:pt idx="4">
                  <c:v>1051</c:v>
                </c:pt>
                <c:pt idx="5">
                  <c:v>#N/A</c:v>
                </c:pt>
                <c:pt idx="6">
                  <c:v>#N/A</c:v>
                </c:pt>
                <c:pt idx="7">
                  <c:v>1066</c:v>
                </c:pt>
                <c:pt idx="8">
                  <c:v>#N/A</c:v>
                </c:pt>
                <c:pt idx="9">
                  <c:v>#N/A</c:v>
                </c:pt>
                <c:pt idx="10">
                  <c:v>1071</c:v>
                </c:pt>
                <c:pt idx="11">
                  <c:v>#N/A</c:v>
                </c:pt>
                <c:pt idx="12">
                  <c:v>#N/A</c:v>
                </c:pt>
                <c:pt idx="13">
                  <c:v>925</c:v>
                </c:pt>
                <c:pt idx="14">
                  <c:v>#N/A</c:v>
                </c:pt>
              </c:numCache>
            </c:numRef>
          </c:val>
          <c:smooth val="0"/>
          <c:extLst>
            <c:ext xmlns:c16="http://schemas.microsoft.com/office/drawing/2014/chart" uri="{C3380CC4-5D6E-409C-BE32-E72D297353CC}">
              <c16:uniqueId val="{00000008-728E-42A6-B769-A67D44FAB4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12200</c:v>
                </c:pt>
                <c:pt idx="5">
                  <c:v>12091</c:v>
                </c:pt>
                <c:pt idx="8">
                  <c:v>11649</c:v>
                </c:pt>
                <c:pt idx="11">
                  <c:v>11186</c:v>
                </c:pt>
                <c:pt idx="14">
                  <c:v>10975</c:v>
                </c:pt>
              </c:numCache>
            </c:numRef>
          </c:val>
          <c:extLst>
            <c:ext xmlns:c16="http://schemas.microsoft.com/office/drawing/2014/chart" uri="{C3380CC4-5D6E-409C-BE32-E72D297353CC}">
              <c16:uniqueId val="{00000000-3F2C-468C-8AD5-C652F08E4C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c:v>
                </c:pt>
                <c:pt idx="5">
                  <c:v>13</c:v>
                </c:pt>
                <c:pt idx="8">
                  <c:v>12</c:v>
                </c:pt>
                <c:pt idx="11">
                  <c:v>10</c:v>
                </c:pt>
                <c:pt idx="14">
                  <c:v>9</c:v>
                </c:pt>
              </c:numCache>
            </c:numRef>
          </c:val>
          <c:extLst>
            <c:ext xmlns:c16="http://schemas.microsoft.com/office/drawing/2014/chart" uri="{C3380CC4-5D6E-409C-BE32-E72D297353CC}">
              <c16:uniqueId val="{00000001-3F2C-468C-8AD5-C652F08E4C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2260</c:v>
                </c:pt>
                <c:pt idx="5">
                  <c:v>2649</c:v>
                </c:pt>
                <c:pt idx="8">
                  <c:v>3193</c:v>
                </c:pt>
                <c:pt idx="11">
                  <c:v>4531</c:v>
                </c:pt>
                <c:pt idx="14">
                  <c:v>5353</c:v>
                </c:pt>
              </c:numCache>
            </c:numRef>
          </c:val>
          <c:extLst>
            <c:ext xmlns:c16="http://schemas.microsoft.com/office/drawing/2014/chart" uri="{C3380CC4-5D6E-409C-BE32-E72D297353CC}">
              <c16:uniqueId val="{00000002-3F2C-468C-8AD5-C652F08E4C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2C-468C-8AD5-C652F08E4C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2C-468C-8AD5-C652F08E4C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2C-468C-8AD5-C652F08E4C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1341</c:v>
                </c:pt>
                <c:pt idx="3">
                  <c:v>1205</c:v>
                </c:pt>
                <c:pt idx="6">
                  <c:v>1105</c:v>
                </c:pt>
                <c:pt idx="9">
                  <c:v>1056</c:v>
                </c:pt>
                <c:pt idx="12">
                  <c:v>1107</c:v>
                </c:pt>
              </c:numCache>
            </c:numRef>
          </c:val>
          <c:extLst>
            <c:ext xmlns:c16="http://schemas.microsoft.com/office/drawing/2014/chart" uri="{C3380CC4-5D6E-409C-BE32-E72D297353CC}">
              <c16:uniqueId val="{00000006-3F2C-468C-8AD5-C652F08E4C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389</c:v>
                </c:pt>
                <c:pt idx="3">
                  <c:v>353</c:v>
                </c:pt>
                <c:pt idx="6">
                  <c:v>301</c:v>
                </c:pt>
                <c:pt idx="9">
                  <c:v>229</c:v>
                </c:pt>
                <c:pt idx="12">
                  <c:v>166</c:v>
                </c:pt>
              </c:numCache>
            </c:numRef>
          </c:val>
          <c:extLst>
            <c:ext xmlns:c16="http://schemas.microsoft.com/office/drawing/2014/chart" uri="{C3380CC4-5D6E-409C-BE32-E72D297353CC}">
              <c16:uniqueId val="{00000007-3F2C-468C-8AD5-C652F08E4C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5436</c:v>
                </c:pt>
                <c:pt idx="3">
                  <c:v>5003</c:v>
                </c:pt>
                <c:pt idx="6">
                  <c:v>4558</c:v>
                </c:pt>
                <c:pt idx="9">
                  <c:v>4539</c:v>
                </c:pt>
                <c:pt idx="12">
                  <c:v>4514</c:v>
                </c:pt>
              </c:numCache>
            </c:numRef>
          </c:val>
          <c:extLst>
            <c:ext xmlns:c16="http://schemas.microsoft.com/office/drawing/2014/chart" uri="{C3380CC4-5D6E-409C-BE32-E72D297353CC}">
              <c16:uniqueId val="{00000008-3F2C-468C-8AD5-C652F08E4C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3F2C-468C-8AD5-C652F08E4C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12718</c:v>
                </c:pt>
                <c:pt idx="3">
                  <c:v>12286</c:v>
                </c:pt>
                <c:pt idx="6">
                  <c:v>12299</c:v>
                </c:pt>
                <c:pt idx="9">
                  <c:v>11511</c:v>
                </c:pt>
                <c:pt idx="12">
                  <c:v>11896</c:v>
                </c:pt>
              </c:numCache>
            </c:numRef>
          </c:val>
          <c:extLst>
            <c:ext xmlns:c16="http://schemas.microsoft.com/office/drawing/2014/chart" uri="{C3380CC4-5D6E-409C-BE32-E72D297353CC}">
              <c16:uniqueId val="{0000000A-3F2C-468C-8AD5-C652F08E4C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5391</c:v>
                </c:pt>
                <c:pt idx="2">
                  <c:v>#N/A</c:v>
                </c:pt>
                <c:pt idx="3">
                  <c:v>#N/A</c:v>
                </c:pt>
                <c:pt idx="4">
                  <c:v>4093</c:v>
                </c:pt>
                <c:pt idx="5">
                  <c:v>#N/A</c:v>
                </c:pt>
                <c:pt idx="6">
                  <c:v>#N/A</c:v>
                </c:pt>
                <c:pt idx="7">
                  <c:v>3409</c:v>
                </c:pt>
                <c:pt idx="8">
                  <c:v>#N/A</c:v>
                </c:pt>
                <c:pt idx="9">
                  <c:v>#N/A</c:v>
                </c:pt>
                <c:pt idx="10">
                  <c:v>1607</c:v>
                </c:pt>
                <c:pt idx="11">
                  <c:v>#N/A</c:v>
                </c:pt>
                <c:pt idx="12">
                  <c:v>#N/A</c:v>
                </c:pt>
                <c:pt idx="13">
                  <c:v>1346</c:v>
                </c:pt>
                <c:pt idx="14">
                  <c:v>#N/A</c:v>
                </c:pt>
              </c:numCache>
            </c:numRef>
          </c:val>
          <c:smooth val="0"/>
          <c:extLst>
            <c:ext xmlns:c16="http://schemas.microsoft.com/office/drawing/2014/chart" uri="{C3380CC4-5D6E-409C-BE32-E72D297353CC}">
              <c16:uniqueId val="{0000000B-3F2C-468C-8AD5-C652F08E4C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1631</c:v>
                </c:pt>
                <c:pt idx="1">
                  <c:v>2479</c:v>
                </c:pt>
                <c:pt idx="2">
                  <c:v>2553</c:v>
                </c:pt>
              </c:numCache>
            </c:numRef>
          </c:val>
          <c:extLst>
            <c:ext xmlns:c16="http://schemas.microsoft.com/office/drawing/2014/chart" uri="{C3380CC4-5D6E-409C-BE32-E72D297353CC}">
              <c16:uniqueId val="{00000000-7CFD-4A27-AA6C-2C293C5CE1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c:v>
                </c:pt>
                <c:pt idx="1">
                  <c:v>7</c:v>
                </c:pt>
                <c:pt idx="2">
                  <c:v>42</c:v>
                </c:pt>
              </c:numCache>
            </c:numRef>
          </c:val>
          <c:extLst>
            <c:ext xmlns:c16="http://schemas.microsoft.com/office/drawing/2014/chart" uri="{C3380CC4-5D6E-409C-BE32-E72D297353CC}">
              <c16:uniqueId val="{00000001-7CFD-4A27-AA6C-2C293C5CE1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311</c:v>
                </c:pt>
                <c:pt idx="1">
                  <c:v>658</c:v>
                </c:pt>
                <c:pt idx="2">
                  <c:v>1259</c:v>
                </c:pt>
              </c:numCache>
            </c:numRef>
          </c:val>
          <c:extLst>
            <c:ext xmlns:c16="http://schemas.microsoft.com/office/drawing/2014/chart" uri="{C3380CC4-5D6E-409C-BE32-E72D297353CC}">
              <c16:uniqueId val="{00000002-7CFD-4A27-AA6C-2C293C5CE1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{C9D4D926-13CF-4BE2-ADC6-EB530E88506E}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BE9-4CA5-ABBB-A8558DAA2D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{DA63F695-0026-441F-8F84-C55F791BD736}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E9-4CA5-ABBB-A8558DAA2D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{988A70E9-2E9B-40F9-A208-48170176B4CA}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E9-4CA5-ABBB-A8558DAA2D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{FD594CBE-45D6-4C4A-A370-3A5533ECB2B6}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E9-4CA5-ABBB-A8558DAA2D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{75E26C74-0EE8-47DC-A2E3-4B62A6BAD375}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E9-4CA5-ABBB-A8558DAA2DB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{047E1D3B-9494-4EFA-9C55-66D02CF31493}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BE9-4CA5-ABBB-A8558DAA2DB0}"/>
                </c:ext>
              </c:extLst>
            </c:dLbl>
            <c:dLbl>
              <c:idx val="16"/>
              <c:layout>
                <c:manualLayout>
                  <c:x val="-2.5640820289577419E-2"/>
                  <c:y val="-8.2198282032673417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{8ED9E138-7BD1-4CA0-96D8-D37DC8E15069}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BE9-4CA5-ABBB-A8558DAA2DB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{F5C49C51-7F9C-40AC-A826-57C5F1509024}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BE9-4CA5-ABBB-A8558DAA2DB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{F8437C9B-B719-4E78-8AF3-570401BB5704}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BE9-4CA5-ABBB-A8558DAA2D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59.7</c:v>
                </c:pt>
                <c:pt idx="16">
                  <c:v>61.6</c:v>
                </c:pt>
                <c:pt idx="24">
                  <c:v>62.9</c:v>
                </c:pt>
                <c:pt idx="32">
                  <c:v>64.5</c:v>
                </c:pt>
              </c:numCache>
            </c:numRef>
          </c:xVal>
          <c:yVal>
            <c:numRef>
              <c:f>公会計指標分析・財政指標組合せ分析表!$BP$51:$DC$51</c:f>
              <c:numCache>
                <c:formatCode>#,##0.0;"▲ "#,##0.0</c:formatCode>
                <c:ptCount val="40"/>
                <c:pt idx="0">
                  <c:v>70</c:v>
                </c:pt>
                <c:pt idx="8">
                  <c:v>51.2</c:v>
                </c:pt>
                <c:pt idx="16">
                  <c:v>41</c:v>
                </c:pt>
                <c:pt idx="24">
                  <c:v>19.899999999999999</c:v>
                </c:pt>
                <c:pt idx="32">
                  <c:v>16.600000000000001</c:v>
                </c:pt>
              </c:numCache>
            </c:numRef>
          </c:yVal>
          <c:smooth val="0"/>
          <c:extLst>
            <c:ext xmlns:c16="http://schemas.microsoft.com/office/drawing/2014/chart" uri="{C3380CC4-5D6E-409C-BE32-E72D297353CC}">
              <c16:uniqueId val="{00000009-FBE9-4CA5-ABBB-A8558DAA2DB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{4D12FE76-D79C-415E-90D5-A50EFF53DDEE}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BE9-4CA5-ABBB-A8558DAA2DB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{50E3B2BF-09DC-4026-9328-458621A1D7A8}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E9-4CA5-ABBB-A8558DAA2D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{9E27306A-FB99-445A-AF0D-AB33AF3A7B8D}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E9-4CA5-ABBB-A8558DAA2D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{E47919DD-33E9-499F-AC85-7623A1E80EBD}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E9-4CA5-ABBB-A8558DAA2D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{68B28C11-0937-437E-B180-A67362564794}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E9-4CA5-ABBB-A8558DAA2DB0}"/>
                </c:ext>
              </c:extLst>
            </c:dLbl>
            <c:dLbl>
              <c:idx val="8"/>
              <c:layout>
                <c:manualLayout>
                  <c:x val="-3.8390681010890965E-2"/>
                  <c:y val="-4.727980217905693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{61985638-2005-404D-8707-BFDD5A0421AB}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BE9-4CA5-ABBB-A8558DAA2DB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{A12160F1-AFAA-430E-878D-F7322C4F2C94}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BE9-4CA5-ABBB-A8558DAA2DB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{AC0DFAB3-AC3E-453B-ADFD-4B0EAE50CF3D}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BE9-4CA5-ABBB-A8558DAA2DB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{7AF68BD4-A134-4B6E-8A57-EB7722C68C4A}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BE9-4CA5-ABBB-A8558DAA2D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FBE9-4CA5-ABBB-A8558DAA2DB0}"/>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{C5BD8091-1625-4CEE-A3CA-93E1100FA467}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66D-4F70-94E8-7EFD5A0DB0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{0A451B05-3F4D-4635-BFF2-81B3F7885956}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6D-4F70-94E8-7EFD5A0DB0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{1B33AB24-4F33-403D-8FCF-1C0942739DE9}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6D-4F70-94E8-7EFD5A0DB0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{20CCBE6B-F723-47BA-B2A2-B9721E74F87C}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6D-4F70-94E8-7EFD5A0DB0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{D1B11A73-1848-4C20-9749-D152F0A2485A}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6D-4F70-94E8-7EFD5A0DB0C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{7F663987-96FB-44E8-B828-3DEF9E4BF478}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66D-4F70-94E8-7EFD5A0DB0C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{BAAF236A-D065-4C21-AF0C-4731100C6F4D}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66D-4F70-94E8-7EFD5A0DB0C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{23B28E54-0338-4953-B3CC-04DF0A452D29}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66D-4F70-94E8-7EFD5A0DB0C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{514C8928-C687-4A01-B2D5-62A780730592}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66D-4F70-94E8-7EFD5A0DB0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17.100000000000001</c:v>
                </c:pt>
                <c:pt idx="8">
                  <c:v>15.6</c:v>
                </c:pt>
                <c:pt idx="16">
                  <c:v>14.1</c:v>
                </c:pt>
                <c:pt idx="24">
                  <c:v>13</c:v>
                </c:pt>
                <c:pt idx="32">
                  <c:v>12.5</c:v>
                </c:pt>
              </c:numCache>
            </c:numRef>
          </c:xVal>
          <c:yVal>
            <c:numRef>
              <c:f>公会計指標分析・財政指標組合せ分析表!$BP$73:$DC$73</c:f>
              <c:numCache>
                <c:formatCode>#,##0.0;"▲ "#,##0.0</c:formatCode>
                <c:ptCount val="40"/>
                <c:pt idx="0">
                  <c:v>70</c:v>
                </c:pt>
                <c:pt idx="8">
                  <c:v>51.2</c:v>
                </c:pt>
                <c:pt idx="16">
                  <c:v>41</c:v>
                </c:pt>
                <c:pt idx="24">
                  <c:v>19.899999999999999</c:v>
                </c:pt>
                <c:pt idx="32">
                  <c:v>16.600000000000001</c:v>
                </c:pt>
              </c:numCache>
            </c:numRef>
          </c:yVal>
          <c:smooth val="0"/>
          <c:extLst>
            <c:ext xmlns:c16="http://schemas.microsoft.com/office/drawing/2014/chart" uri="{C3380CC4-5D6E-409C-BE32-E72D297353CC}">
              <c16:uniqueId val="{00000009-D66D-4F70-94E8-7EFD5A0DB0C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{EEE2BC31-4AFB-4BC3-A94D-BF9B959F65BD}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66D-4F70-94E8-7EFD5A0DB0C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{862B14A2-AC9B-4194-9DB5-28369246FE1E}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6D-4F70-94E8-7EFD5A0DB0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{7BAA44D2-C908-4DA6-97FF-F32C1A2FA5FF}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6D-4F70-94E8-7EFD5A0DB0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{DA205A86-A402-4A61-B280-EB222FA72CCA}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6D-4F70-94E8-7EFD5A0DB0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{FE39FFE7-98CC-4109-8873-5C388B988288}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6D-4F70-94E8-7EFD5A0DB0C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{8EDD0E3A-23B3-42D7-9180-423BD37C1571}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66D-4F70-94E8-7EFD5A0DB0C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{7D3F6429-F974-4EF3-A925-290C1D531B19}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66D-4F70-94E8-7EFD5A0DB0C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{BA1FCC71-8C88-43A9-BDBE-6982FE126FF3}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66D-4F70-94E8-7EFD5A0DB0C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{EF7A0FA2-1D22-4B43-96AB-7FC9280EB790}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66D-4F70-94E8-7EFD5A0DB0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D66D-4F70-94E8-7EFD5A0DB0C0}"/>
            </c:ext>
          </c:extLst>
        </c:ser>
        <c:dLbls>
          <c:showLegendKey val="0"/>
          <c:showVal val="1"/>
          <c:showCatName val="0"/>
          <c:showSerName val="0"/>
          <c:showPercent val="0"/>
          <c:showBubbleSize val="0"/>
        </c:dLbls>
        <c:axId val="84219776"/>
        <c:axId val="84234240"/>
      </c:scatterChart>
      <c:valAx>
        <c:axId val="84219776"/>
        <c:scaling>
          <c:orientation val="maxMin"/>
          <c:max val="18"/>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青森県黒石市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過去の起債の償還が順次終了することにより元利償還金は年々減少しているが、令和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年度は小学校の統廃合に伴う学校新築や増改築工事の償還が始まったことにより、微増したものと考えられる。</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中学校給食棟建設工事や新</a:t>
          </a:r>
          <a:r>
            <a:rPr kumimoji="1" lang="ja-JP" altLang="ja-JP" sz="1100">
              <a:solidFill>
                <a:schemeClr val="dk1"/>
              </a:solidFill>
              <a:effectLst/>
              <a:latin typeface="+mn-lt"/>
              <a:ea typeface="+mn-ea"/>
              <a:cs typeface="+mn-cs"/>
            </a:rPr>
            <a:t>庁舎</a:t>
          </a:r>
          <a:r>
            <a:rPr kumimoji="1" lang="ja-JP" altLang="en-US" sz="1100">
              <a:solidFill>
                <a:schemeClr val="dk1"/>
              </a:solidFill>
              <a:effectLst/>
              <a:latin typeface="+mn-lt"/>
              <a:ea typeface="+mn-ea"/>
              <a:cs typeface="+mn-cs"/>
            </a:rPr>
            <a:t>建設工事等</a:t>
          </a:r>
          <a:r>
            <a:rPr kumimoji="1" lang="ja-JP" altLang="ja-JP" sz="1100">
              <a:solidFill>
                <a:schemeClr val="dk1"/>
              </a:solidFill>
              <a:effectLst/>
              <a:latin typeface="+mn-lt"/>
              <a:ea typeface="+mn-ea"/>
              <a:cs typeface="+mn-cs"/>
            </a:rPr>
            <a:t>の大型工事の償還が予定されているため、元利償還金が増加することが予想される。</a:t>
          </a:r>
          <a:endParaRPr lang="ja-JP" altLang="ja-JP" sz="1400">
            <a:effectLst/>
          </a:endParaRPr>
        </a:p>
        <a:p>
          <a:r>
            <a:rPr kumimoji="1" lang="ja-JP" altLang="ja-JP" sz="1100">
              <a:solidFill>
                <a:schemeClr val="dk1"/>
              </a:solidFill>
              <a:effectLst/>
              <a:latin typeface="+mn-lt"/>
              <a:ea typeface="+mn-ea"/>
              <a:cs typeface="+mn-cs"/>
            </a:rPr>
            <a:t>　そこで、優先順位を明確にし、計画的に建設事業を行うことで、将来の公債費負担を軽減することが求められる。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青森県黒石市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一般会計等に係る地方債の現在高と公営企業債等繰入見込額が大半を占めている。地方債現在高については、過去の起債償還が順次終了しているものの、市民サービス施設の整備、市立図書館建設等の大型工事に係る新発債の額が大きいため、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　退職手当負担見込額は職員の年齢構成が</a:t>
          </a:r>
          <a:r>
            <a:rPr kumimoji="1" lang="ja-JP" altLang="en-US" sz="1100">
              <a:solidFill>
                <a:schemeClr val="dk1"/>
              </a:solidFill>
              <a:effectLst/>
              <a:latin typeface="+mn-lt"/>
              <a:ea typeface="+mn-ea"/>
              <a:cs typeface="+mn-cs"/>
            </a:rPr>
            <a:t>高齢化し</a:t>
          </a:r>
          <a:r>
            <a:rPr kumimoji="1" lang="ja-JP" altLang="ja-JP" sz="1100">
              <a:solidFill>
                <a:schemeClr val="dk1"/>
              </a:solidFill>
              <a:effectLst/>
              <a:latin typeface="+mn-lt"/>
              <a:ea typeface="+mn-ea"/>
              <a:cs typeface="+mn-cs"/>
            </a:rPr>
            <a:t>ていることなどから</a:t>
          </a:r>
          <a:r>
            <a:rPr kumimoji="1" lang="ja-JP" altLang="en-US" sz="1100">
              <a:solidFill>
                <a:schemeClr val="dk1"/>
              </a:solidFill>
              <a:effectLst/>
              <a:latin typeface="+mn-lt"/>
              <a:ea typeface="+mn-ea"/>
              <a:cs typeface="+mn-cs"/>
            </a:rPr>
            <a:t>増加に転じた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将来負担比率は年々改善してきているものの、今後も普通建設事業の抑制に努め、数値の改善を図っていく。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青森県黒石市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基金残高の合計は年々増加しており、財政調整基金の大幅な増加と、その他特定目的基金の増加によって、令和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年度の基金残高合計は</a:t>
          </a:r>
          <a:r>
            <a:rPr kumimoji="1" lang="en-US" altLang="ja-JP" sz="1100">
              <a:solidFill>
                <a:schemeClr val="dk1"/>
              </a:solidFill>
              <a:effectLst/>
              <a:latin typeface="+mn-lt"/>
              <a:ea typeface="+mn-ea"/>
              <a:cs typeface="+mn-cs"/>
            </a:rPr>
            <a:t>3,855</a:t>
          </a:r>
          <a:r>
            <a:rPr kumimoji="1" lang="ja-JP" altLang="ja-JP" sz="1100">
              <a:solidFill>
                <a:schemeClr val="dk1"/>
              </a:solidFill>
              <a:effectLst/>
              <a:latin typeface="+mn-lt"/>
              <a:ea typeface="+mn-ea"/>
              <a:cs typeface="+mn-cs"/>
            </a:rPr>
            <a:t>百万円となり前年度と比べて</a:t>
          </a:r>
          <a:r>
            <a:rPr kumimoji="1" lang="en-US" altLang="ja-JP" sz="1100">
              <a:solidFill>
                <a:schemeClr val="dk1"/>
              </a:solidFill>
              <a:effectLst/>
              <a:latin typeface="+mn-lt"/>
              <a:ea typeface="+mn-ea"/>
              <a:cs typeface="+mn-cs"/>
            </a:rPr>
            <a:t>711</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　その他特定目的基金の増は、ふるさと納税制度による寄付金を寄付者指定の使途ごとに仕分けし対応する基金に積み立てていることと、令和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年度より積み立てている新型コロナウイルス感染症対策利子補給基金のほか、令和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年度に創設した黒石市公共施設等整備基金によるものである。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ここ数年、基金の現在高は全体的に増加している。しかし、今後公共施設の老朽化対策に係る支出を想定しているほか、雪害や自然災害に伴う緊急対応にも備える必要があるので、計画的かつ余裕を持った基金活用に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黒石市公共施設等整備基金：市の公共施設の適正管理を図るため必要な経費に充てるための基金を積み立てている。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人づくり基金：市の人づくりを推進するための経費の財源に充てるための基金を積み立てている。</a:t>
          </a:r>
          <a:endParaRPr lang="ja-JP" altLang="ja-JP">
            <a:effectLst/>
          </a:endParaRPr>
        </a:p>
        <a:p>
          <a:r>
            <a:rPr kumimoji="1" lang="ja-JP" altLang="ja-JP" sz="1100">
              <a:solidFill>
                <a:schemeClr val="dk1"/>
              </a:solidFill>
              <a:effectLst/>
              <a:latin typeface="+mn-lt"/>
              <a:ea typeface="+mn-ea"/>
              <a:cs typeface="+mn-cs"/>
            </a:rPr>
            <a:t>市民文化会館運営基金：財政再建のため休止中の黒石市文化会館が再開した際に運営資金に充てるために積み立てている。</a:t>
          </a:r>
          <a:endParaRPr lang="ja-JP" altLang="ja-JP" sz="1400">
            <a:effectLst/>
          </a:endParaRPr>
        </a:p>
        <a:p>
          <a:r>
            <a:rPr kumimoji="1" lang="ja-JP" altLang="ja-JP" sz="1100">
              <a:solidFill>
                <a:schemeClr val="dk1"/>
              </a:solidFill>
              <a:effectLst/>
              <a:latin typeface="+mn-lt"/>
              <a:ea typeface="+mn-ea"/>
              <a:cs typeface="+mn-cs"/>
            </a:rPr>
            <a:t>農業振興基金：遊休農地の利活用、農地集約の促進、認定農業者、基幹農業者、農業後継者の育成、基幹作物の振興と新規作物導入による農業経営改善に支援するなど農業振興を図る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観光振興基金：市の豊富な観光資源の活用を図り、魅力ある観光の振興を推進する事業の経費に充てるための基金を積み立てている。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経費の財源に充てるために積み立てている。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増となった理由は、使途の指定がある寄付金等を対応する基金に積み立てているためである。</a:t>
          </a:r>
          <a:endParaRPr lang="ja-JP" altLang="ja-JP" sz="1400">
            <a:effectLst/>
          </a:endParaRPr>
        </a:p>
        <a:p>
          <a:r>
            <a:rPr kumimoji="1" lang="ja-JP" altLang="ja-JP" sz="1100">
              <a:solidFill>
                <a:schemeClr val="dk1"/>
              </a:solidFill>
              <a:effectLst/>
              <a:latin typeface="+mn-lt"/>
              <a:ea typeface="+mn-ea"/>
              <a:cs typeface="+mn-cs"/>
            </a:rPr>
            <a:t>　減となった理由は、基金の目的に合致した事業を施行する際、積極的に基金を活用しているためである。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今後も、目的に合致した歳出には積極的に基金を活用し、適切な基金の運用を行っていく。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財政調整基金について、令和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433</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年度決算余剰分等で</a:t>
          </a:r>
          <a:r>
            <a:rPr kumimoji="1" lang="en-US" altLang="ja-JP" sz="1100">
              <a:solidFill>
                <a:schemeClr val="dk1"/>
              </a:solidFill>
              <a:effectLst/>
              <a:latin typeface="+mn-lt"/>
              <a:ea typeface="+mn-ea"/>
              <a:cs typeface="+mn-cs"/>
            </a:rPr>
            <a:t>507</a:t>
          </a:r>
          <a:r>
            <a:rPr kumimoji="1" lang="ja-JP" altLang="ja-JP" sz="1100">
              <a:solidFill>
                <a:schemeClr val="dk1"/>
              </a:solidFill>
              <a:effectLst/>
              <a:latin typeface="+mn-lt"/>
              <a:ea typeface="+mn-ea"/>
              <a:cs typeface="+mn-cs"/>
            </a:rPr>
            <a:t>百万円積み立てたため、令和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2,553</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年度は決算余剰分</a:t>
          </a:r>
          <a:r>
            <a:rPr kumimoji="1" lang="ja-JP" altLang="en-US" sz="1100">
              <a:solidFill>
                <a:schemeClr val="dk1"/>
              </a:solidFill>
              <a:effectLst/>
              <a:latin typeface="+mn-lt"/>
              <a:ea typeface="+mn-ea"/>
              <a:cs typeface="+mn-cs"/>
            </a:rPr>
            <a:t>で積立が可能であったが、</a:t>
          </a:r>
          <a:r>
            <a:rPr kumimoji="1" lang="ja-JP" altLang="ja-JP" sz="1100">
              <a:solidFill>
                <a:schemeClr val="dk1"/>
              </a:solidFill>
              <a:effectLst/>
              <a:latin typeface="+mn-lt"/>
              <a:ea typeface="+mn-ea"/>
              <a:cs typeface="+mn-cs"/>
            </a:rPr>
            <a:t>降雪の状況によっては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百万円程度の追加支出の可能性がある。緊急時に即座に対応できるだけの基金の確保は必要であるため、堅調な基金運用に努める。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例年、地方債残高に対してかなり低い割合の積み立てしかできていない状況である。</a:t>
          </a:r>
          <a:r>
            <a:rPr kumimoji="1" lang="ja-JP" altLang="en-US" sz="1100">
              <a:solidFill>
                <a:schemeClr val="dk1"/>
              </a:solidFill>
              <a:effectLst/>
              <a:latin typeface="+mn-lt"/>
              <a:ea typeface="+mn-ea"/>
              <a:cs typeface="+mn-cs"/>
            </a:rPr>
            <a:t>普通交付税の追加交付により、残高が</a:t>
          </a:r>
          <a:r>
            <a:rPr kumimoji="1" lang="en-US" altLang="ja-JP" sz="1100">
              <a:solidFill>
                <a:schemeClr val="dk1"/>
              </a:solidFill>
              <a:effectLst/>
              <a:latin typeface="+mn-lt"/>
              <a:ea typeface="+mn-ea"/>
              <a:cs typeface="+mn-cs"/>
            </a:rPr>
            <a:t>35</a:t>
          </a:r>
          <a:r>
            <a:rPr kumimoji="1" lang="ja-JP" altLang="en-US"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満期一括返済の地方債はなく、地方債残高も減少しているため、今後とも慎重な財政運営に努めたい。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31,003
30,800
217.05
21,546,929
20,223,610
1,000,266
9,093,792
11,895,655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当市の有形固定資産減価償却率は、ここ数年類似団体平均を下回っているものの年々増加しており、施設等の老朽化が進んでいることが分かる。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既存施設の老朽化対策のため、公共施設等総合管理計画に従い、計画的な更新や除却等が必要である。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147638</xdr:rowOff>
    </xdr:from>
    <xdr:to>
      <xdr:col>23</xdr:col>
      <xdr:colOff>136525</xdr:colOff>
      <xdr:row>31</xdr:row>
      <xdr:rowOff>77788</xdr:rowOff>
    </xdr:to>
    <xdr:sp macro="" textlink="">
      <xdr:nvSpPr>
        <xdr:cNvPr id="81" name="楕円 80"/>
        <xdr:cNvSpPr/>
      </xdr:nvSpPr>
      <xdr:spPr>
        <a:xfrm>
          <a:off x="4711700" y="60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170515</xdr:rowOff>
    </xdr:from>
    <xdr:ext cx="405111" cy="259045"/>
    <xdr:sp macro="" textlink="">
      <xdr:nvSpPr>
        <xdr:cNvPr id="82" name="有形固定資産減価償却率該当値テキスト"/>
        <xdr:cNvSpPr txBox="1"/>
      </xdr:nvSpPr>
      <xdr:spPr>
        <a:xfrm>
          <a:off x="4813300" y="5914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118851</xdr:rowOff>
    </xdr:from>
    <xdr:to>
      <xdr:col>19</xdr:col>
      <xdr:colOff>187325</xdr:colOff>
      <xdr:row>31</xdr:row>
      <xdr:rowOff>49001</xdr:rowOff>
    </xdr:to>
    <xdr:sp macro="" textlink="">
      <xdr:nvSpPr>
        <xdr:cNvPr id="83" name="楕円 82"/>
        <xdr:cNvSpPr/>
      </xdr:nvSpPr>
      <xdr:spPr>
        <a:xfrm>
          <a:off x="40005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169651</xdr:rowOff>
    </xdr:from>
    <xdr:to>
      <xdr:col>23</xdr:col>
      <xdr:colOff>85725</xdr:colOff>
      <xdr:row>31</xdr:row>
      <xdr:rowOff>26988</xdr:rowOff>
    </xdr:to>
    <xdr:cxnSp macro="">
      <xdr:nvCxnSpPr>
        <xdr:cNvPr id="84" name="直線コネクタ 83"/>
        <xdr:cNvCxnSpPr/>
      </xdr:nvCxnSpPr>
      <xdr:spPr>
        <a:xfrm>
          <a:off x="4051300" y="6084676"/>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95462</xdr:rowOff>
    </xdr:from>
    <xdr:to>
      <xdr:col>15</xdr:col>
      <xdr:colOff>187325</xdr:colOff>
      <xdr:row>31</xdr:row>
      <xdr:rowOff>25612</xdr:rowOff>
    </xdr:to>
    <xdr:sp macro="" textlink="">
      <xdr:nvSpPr>
        <xdr:cNvPr id="85" name="楕円 84"/>
        <xdr:cNvSpPr/>
      </xdr:nvSpPr>
      <xdr:spPr>
        <a:xfrm>
          <a:off x="3238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146262</xdr:rowOff>
    </xdr:from>
    <xdr:to>
      <xdr:col>19</xdr:col>
      <xdr:colOff>136525</xdr:colOff>
      <xdr:row>30</xdr:row>
      <xdr:rowOff>169651</xdr:rowOff>
    </xdr:to>
    <xdr:cxnSp macro="">
      <xdr:nvCxnSpPr>
        <xdr:cNvPr id="86" name="直線コネクタ 85"/>
        <xdr:cNvCxnSpPr/>
      </xdr:nvCxnSpPr>
      <xdr:spPr>
        <a:xfrm>
          <a:off x="3289300" y="6061287"/>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61278</xdr:rowOff>
    </xdr:from>
    <xdr:to>
      <xdr:col>11</xdr:col>
      <xdr:colOff>187325</xdr:colOff>
      <xdr:row>30</xdr:row>
      <xdr:rowOff>162878</xdr:rowOff>
    </xdr:to>
    <xdr:sp macro="" textlink="">
      <xdr:nvSpPr>
        <xdr:cNvPr id="87" name="楕円 86"/>
        <xdr:cNvSpPr/>
      </xdr:nvSpPr>
      <xdr:spPr>
        <a:xfrm>
          <a:off x="2476500" y="59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112078</xdr:rowOff>
    </xdr:from>
    <xdr:to>
      <xdr:col>15</xdr:col>
      <xdr:colOff>136525</xdr:colOff>
      <xdr:row>30</xdr:row>
      <xdr:rowOff>146262</xdr:rowOff>
    </xdr:to>
    <xdr:cxnSp macro="">
      <xdr:nvCxnSpPr>
        <xdr:cNvPr id="88" name="直線コネクタ 87"/>
        <xdr:cNvCxnSpPr/>
      </xdr:nvCxnSpPr>
      <xdr:spPr>
        <a:xfrm>
          <a:off x="2527300" y="6027103"/>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59478</xdr:rowOff>
    </xdr:from>
    <xdr:to>
      <xdr:col>7</xdr:col>
      <xdr:colOff>187325</xdr:colOff>
      <xdr:row>30</xdr:row>
      <xdr:rowOff>161078</xdr:rowOff>
    </xdr:to>
    <xdr:sp macro="" textlink="">
      <xdr:nvSpPr>
        <xdr:cNvPr id="89" name="楕円 88"/>
        <xdr:cNvSpPr/>
      </xdr:nvSpPr>
      <xdr:spPr>
        <a:xfrm>
          <a:off x="1714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110278</xdr:rowOff>
    </xdr:from>
    <xdr:to>
      <xdr:col>11</xdr:col>
      <xdr:colOff>136525</xdr:colOff>
      <xdr:row>30</xdr:row>
      <xdr:rowOff>112078</xdr:rowOff>
    </xdr:to>
    <xdr:cxnSp macro="">
      <xdr:nvCxnSpPr>
        <xdr:cNvPr id="90" name="直線コネクタ 89"/>
        <xdr:cNvCxnSpPr/>
      </xdr:nvCxnSpPr>
      <xdr:spPr>
        <a:xfrm>
          <a:off x="1765300" y="6025303"/>
          <a:ext cx="7620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65528</xdr:rowOff>
    </xdr:from>
    <xdr:ext cx="405111" cy="259045"/>
    <xdr:sp macro="" textlink="">
      <xdr:nvSpPr>
        <xdr:cNvPr id="95" name="n_1mainValue有形固定資産減価償却率"/>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42139</xdr:rowOff>
    </xdr:from>
    <xdr:ext cx="405111" cy="259045"/>
    <xdr:sp macro="" textlink="">
      <xdr:nvSpPr>
        <xdr:cNvPr id="96" name="n_2mainValue有形固定資産減価償却率"/>
        <xdr:cNvSpPr txBox="1"/>
      </xdr:nvSpPr>
      <xdr:spPr>
        <a:xfrm>
          <a:off x="3086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7955</xdr:rowOff>
    </xdr:from>
    <xdr:ext cx="405111" cy="259045"/>
    <xdr:sp macro="" textlink="">
      <xdr:nvSpPr>
        <xdr:cNvPr id="97" name="n_3mainValue有形固定資産減価償却率"/>
        <xdr:cNvSpPr txBox="1"/>
      </xdr:nvSpPr>
      <xdr:spPr>
        <a:xfrm>
          <a:off x="2324744" y="575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98" name="n_4mainValue有形固定資産減価償却率"/>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債務償還比率はここ数年類似団体平均を下回っており、前年度比で見ると</a:t>
          </a:r>
          <a:r>
            <a:rPr kumimoji="1" lang="en-US" altLang="ja-JP" sz="1100">
              <a:latin typeface="ＭＳ Ｐゴシック" panose="020B0600070205080204" pitchFamily="50" charset="-128"/>
              <a:ea typeface="ＭＳ Ｐゴシック" panose="020B0600070205080204" pitchFamily="50" charset="-128"/>
            </a:rPr>
            <a:t>38.8</a:t>
          </a:r>
          <a:r>
            <a:rPr kumimoji="1" lang="ja-JP" altLang="en-US" sz="1100">
              <a:latin typeface="ＭＳ Ｐゴシック" panose="020B0600070205080204" pitchFamily="50" charset="-128"/>
              <a:ea typeface="ＭＳ Ｐゴシック" panose="020B0600070205080204" pitchFamily="50" charset="-128"/>
            </a:rPr>
            <a:t>ポイント減少している。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これは主に充当可能基金や経常一般財源の増によるものである。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2" name="債務償還比率平均値テキスト"/>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21386</xdr:rowOff>
    </xdr:from>
    <xdr:to>
      <xdr:col>76</xdr:col>
      <xdr:colOff>73025</xdr:colOff>
      <xdr:row>29</xdr:row>
      <xdr:rowOff>122986</xdr:rowOff>
    </xdr:to>
    <xdr:sp macro="" textlink="">
      <xdr:nvSpPr>
        <xdr:cNvPr id="143" name="楕円 142"/>
        <xdr:cNvSpPr/>
      </xdr:nvSpPr>
      <xdr:spPr>
        <a:xfrm>
          <a:off x="14744700" y="57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44263</xdr:rowOff>
    </xdr:from>
    <xdr:ext cx="469744" cy="259045"/>
    <xdr:sp macro="" textlink="">
      <xdr:nvSpPr>
        <xdr:cNvPr id="144" name="債務償還比率該当値テキスト"/>
        <xdr:cNvSpPr txBox="1"/>
      </xdr:nvSpPr>
      <xdr:spPr>
        <a:xfrm>
          <a:off x="14846300" y="561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67924</xdr:rowOff>
    </xdr:from>
    <xdr:to>
      <xdr:col>72</xdr:col>
      <xdr:colOff>123825</xdr:colOff>
      <xdr:row>29</xdr:row>
      <xdr:rowOff>169524</xdr:rowOff>
    </xdr:to>
    <xdr:sp macro="" textlink="">
      <xdr:nvSpPr>
        <xdr:cNvPr id="145" name="楕円 144"/>
        <xdr:cNvSpPr/>
      </xdr:nvSpPr>
      <xdr:spPr>
        <a:xfrm>
          <a:off x="14033500" y="58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72186</xdr:rowOff>
    </xdr:from>
    <xdr:to>
      <xdr:col>76</xdr:col>
      <xdr:colOff>22225</xdr:colOff>
      <xdr:row>29</xdr:row>
      <xdr:rowOff>118724</xdr:rowOff>
    </xdr:to>
    <xdr:cxnSp macro="">
      <xdr:nvCxnSpPr>
        <xdr:cNvPr id="146" name="直線コネクタ 145"/>
        <xdr:cNvCxnSpPr/>
      </xdr:nvCxnSpPr>
      <xdr:spPr>
        <a:xfrm flipV="1">
          <a:off x="14084300" y="5815761"/>
          <a:ext cx="711200" cy="4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91313</xdr:rowOff>
    </xdr:from>
    <xdr:to>
      <xdr:col>68</xdr:col>
      <xdr:colOff>123825</xdr:colOff>
      <xdr:row>30</xdr:row>
      <xdr:rowOff>21463</xdr:rowOff>
    </xdr:to>
    <xdr:sp macro="" textlink="">
      <xdr:nvSpPr>
        <xdr:cNvPr id="147" name="楕円 146"/>
        <xdr:cNvSpPr/>
      </xdr:nvSpPr>
      <xdr:spPr>
        <a:xfrm>
          <a:off x="13271500" y="58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118724</xdr:rowOff>
    </xdr:from>
    <xdr:to>
      <xdr:col>72</xdr:col>
      <xdr:colOff>73025</xdr:colOff>
      <xdr:row>29</xdr:row>
      <xdr:rowOff>142113</xdr:rowOff>
    </xdr:to>
    <xdr:cxnSp macro="">
      <xdr:nvCxnSpPr>
        <xdr:cNvPr id="148" name="直線コネクタ 147"/>
        <xdr:cNvCxnSpPr/>
      </xdr:nvCxnSpPr>
      <xdr:spPr>
        <a:xfrm flipV="1">
          <a:off x="13322300" y="5862299"/>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13779</xdr:rowOff>
    </xdr:from>
    <xdr:to>
      <xdr:col>64</xdr:col>
      <xdr:colOff>123825</xdr:colOff>
      <xdr:row>30</xdr:row>
      <xdr:rowOff>115379</xdr:rowOff>
    </xdr:to>
    <xdr:sp macro="" textlink="">
      <xdr:nvSpPr>
        <xdr:cNvPr id="149" name="楕円 148"/>
        <xdr:cNvSpPr/>
      </xdr:nvSpPr>
      <xdr:spPr>
        <a:xfrm>
          <a:off x="12509500" y="592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142113</xdr:rowOff>
    </xdr:from>
    <xdr:to>
      <xdr:col>68</xdr:col>
      <xdr:colOff>73025</xdr:colOff>
      <xdr:row>30</xdr:row>
      <xdr:rowOff>64579</xdr:rowOff>
    </xdr:to>
    <xdr:cxnSp macro="">
      <xdr:nvCxnSpPr>
        <xdr:cNvPr id="150" name="直線コネクタ 149"/>
        <xdr:cNvCxnSpPr/>
      </xdr:nvCxnSpPr>
      <xdr:spPr>
        <a:xfrm flipV="1">
          <a:off x="12560300" y="5885688"/>
          <a:ext cx="762000" cy="9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108296</xdr:rowOff>
    </xdr:from>
    <xdr:to>
      <xdr:col>60</xdr:col>
      <xdr:colOff>123825</xdr:colOff>
      <xdr:row>31</xdr:row>
      <xdr:rowOff>38446</xdr:rowOff>
    </xdr:to>
    <xdr:sp macro="" textlink="">
      <xdr:nvSpPr>
        <xdr:cNvPr id="151" name="楕円 150"/>
        <xdr:cNvSpPr/>
      </xdr:nvSpPr>
      <xdr:spPr>
        <a:xfrm>
          <a:off x="11747500" y="60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64579</xdr:rowOff>
    </xdr:from>
    <xdr:to>
      <xdr:col>64</xdr:col>
      <xdr:colOff>73025</xdr:colOff>
      <xdr:row>30</xdr:row>
      <xdr:rowOff>159096</xdr:rowOff>
    </xdr:to>
    <xdr:cxnSp macro="">
      <xdr:nvCxnSpPr>
        <xdr:cNvPr id="152" name="直線コネクタ 151"/>
        <xdr:cNvCxnSpPr/>
      </xdr:nvCxnSpPr>
      <xdr:spPr>
        <a:xfrm flipV="1">
          <a:off x="11798300" y="5979604"/>
          <a:ext cx="762000" cy="9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3" name="n_1aveValue債務償還比率"/>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4" name="n_2aveValue債務償還比率"/>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6" name="n_4aveValue債務償還比率"/>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14601</xdr:rowOff>
    </xdr:from>
    <xdr:ext cx="469744" cy="259045"/>
    <xdr:sp macro="" textlink="">
      <xdr:nvSpPr>
        <xdr:cNvPr id="157" name="n_1mainValue債務償還比率"/>
        <xdr:cNvSpPr txBox="1"/>
      </xdr:nvSpPr>
      <xdr:spPr>
        <a:xfrm>
          <a:off x="13836727" y="558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37990</xdr:rowOff>
    </xdr:from>
    <xdr:ext cx="469744" cy="259045"/>
    <xdr:sp macro="" textlink="">
      <xdr:nvSpPr>
        <xdr:cNvPr id="158" name="n_2mainValue債務償還比率"/>
        <xdr:cNvSpPr txBox="1"/>
      </xdr:nvSpPr>
      <xdr:spPr>
        <a:xfrm>
          <a:off x="13087427" y="561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131906</xdr:rowOff>
    </xdr:from>
    <xdr:ext cx="469744" cy="259045"/>
    <xdr:sp macro="" textlink="">
      <xdr:nvSpPr>
        <xdr:cNvPr id="159" name="n_3mainValue債務償還比率"/>
        <xdr:cNvSpPr txBox="1"/>
      </xdr:nvSpPr>
      <xdr:spPr>
        <a:xfrm>
          <a:off x="12325427" y="570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54973</xdr:rowOff>
    </xdr:from>
    <xdr:ext cx="469744" cy="259045"/>
    <xdr:sp macro="" textlink="">
      <xdr:nvSpPr>
        <xdr:cNvPr id="160" name="n_4mainValue債務償還比率"/>
        <xdr:cNvSpPr txBox="1"/>
      </xdr:nvSpPr>
      <xdr:spPr>
        <a:xfrm>
          <a:off x="11563427" y="579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31,003
30,800
217.05
21,546,929
20,223,610
1,000,266
9,093,792
11,895,655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73" name="楕円 72"/>
        <xdr:cNvSpPr/>
      </xdr:nvSpPr>
      <xdr:spPr>
        <a:xfrm>
          <a:off x="45847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126382</xdr:rowOff>
    </xdr:from>
    <xdr:ext cx="405111" cy="259045"/>
    <xdr:sp macro="" textlink="">
      <xdr:nvSpPr>
        <xdr:cNvPr id="74" name="【道路】&#10;有形固定資産減価償却率該当値テキスト"/>
        <xdr:cNvSpPr txBox="1"/>
      </xdr:nvSpPr>
      <xdr:spPr>
        <a:xfrm>
          <a:off x="4673600"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67310</xdr:rowOff>
    </xdr:from>
    <xdr:to>
      <xdr:col>20</xdr:col>
      <xdr:colOff>38100</xdr:colOff>
      <xdr:row>37</xdr:row>
      <xdr:rowOff>168910</xdr:rowOff>
    </xdr:to>
    <xdr:sp macro="" textlink="">
      <xdr:nvSpPr>
        <xdr:cNvPr id="75" name="楕円 74"/>
        <xdr:cNvSpPr/>
      </xdr:nvSpPr>
      <xdr:spPr>
        <a:xfrm>
          <a:off x="3746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118110</xdr:rowOff>
    </xdr:from>
    <xdr:to>
      <xdr:col>24</xdr:col>
      <xdr:colOff>63500</xdr:colOff>
      <xdr:row>37</xdr:row>
      <xdr:rowOff>154305</xdr:rowOff>
    </xdr:to>
    <xdr:cxnSp macro="">
      <xdr:nvCxnSpPr>
        <xdr:cNvPr id="76" name="直線コネクタ 75"/>
        <xdr:cNvCxnSpPr/>
      </xdr:nvCxnSpPr>
      <xdr:spPr>
        <a:xfrm>
          <a:off x="3797300" y="64617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29210</xdr:rowOff>
    </xdr:from>
    <xdr:to>
      <xdr:col>15</xdr:col>
      <xdr:colOff>101600</xdr:colOff>
      <xdr:row>37</xdr:row>
      <xdr:rowOff>130810</xdr:rowOff>
    </xdr:to>
    <xdr:sp macro="" textlink="">
      <xdr:nvSpPr>
        <xdr:cNvPr id="77" name="楕円 76"/>
        <xdr:cNvSpPr/>
      </xdr:nvSpPr>
      <xdr:spPr>
        <a:xfrm>
          <a:off x="2857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80010</xdr:rowOff>
    </xdr:from>
    <xdr:to>
      <xdr:col>19</xdr:col>
      <xdr:colOff>177800</xdr:colOff>
      <xdr:row>37</xdr:row>
      <xdr:rowOff>118110</xdr:rowOff>
    </xdr:to>
    <xdr:cxnSp macro="">
      <xdr:nvCxnSpPr>
        <xdr:cNvPr id="78" name="直線コネクタ 77"/>
        <xdr:cNvCxnSpPr/>
      </xdr:nvCxnSpPr>
      <xdr:spPr>
        <a:xfrm>
          <a:off x="2908300" y="6423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160655</xdr:rowOff>
    </xdr:from>
    <xdr:to>
      <xdr:col>10</xdr:col>
      <xdr:colOff>165100</xdr:colOff>
      <xdr:row>37</xdr:row>
      <xdr:rowOff>90805</xdr:rowOff>
    </xdr:to>
    <xdr:sp macro="" textlink="">
      <xdr:nvSpPr>
        <xdr:cNvPr id="79" name="楕円 78"/>
        <xdr:cNvSpPr/>
      </xdr:nvSpPr>
      <xdr:spPr>
        <a:xfrm>
          <a:off x="1968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40005</xdr:rowOff>
    </xdr:from>
    <xdr:to>
      <xdr:col>15</xdr:col>
      <xdr:colOff>50800</xdr:colOff>
      <xdr:row>37</xdr:row>
      <xdr:rowOff>80010</xdr:rowOff>
    </xdr:to>
    <xdr:cxnSp macro="">
      <xdr:nvCxnSpPr>
        <xdr:cNvPr id="80" name="直線コネクタ 79"/>
        <xdr:cNvCxnSpPr/>
      </xdr:nvCxnSpPr>
      <xdr:spPr>
        <a:xfrm>
          <a:off x="2019300" y="63836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120650</xdr:rowOff>
    </xdr:from>
    <xdr:to>
      <xdr:col>6</xdr:col>
      <xdr:colOff>38100</xdr:colOff>
      <xdr:row>37</xdr:row>
      <xdr:rowOff>50800</xdr:rowOff>
    </xdr:to>
    <xdr:sp macro="" textlink="">
      <xdr:nvSpPr>
        <xdr:cNvPr id="81" name="楕円 80"/>
        <xdr:cNvSpPr/>
      </xdr:nvSpPr>
      <xdr:spPr>
        <a:xfrm>
          <a:off x="1079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0</xdr:rowOff>
    </xdr:from>
    <xdr:to>
      <xdr:col>10</xdr:col>
      <xdr:colOff>114300</xdr:colOff>
      <xdr:row>37</xdr:row>
      <xdr:rowOff>40005</xdr:rowOff>
    </xdr:to>
    <xdr:cxnSp macro="">
      <xdr:nvCxnSpPr>
        <xdr:cNvPr id="82" name="直線コネクタ 81"/>
        <xdr:cNvCxnSpPr/>
      </xdr:nvCxnSpPr>
      <xdr:spPr>
        <a:xfrm>
          <a:off x="1130300" y="63436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13987</xdr:rowOff>
    </xdr:from>
    <xdr:ext cx="405111" cy="259045"/>
    <xdr:sp macro="" textlink="">
      <xdr:nvSpPr>
        <xdr:cNvPr id="87" name="n_1mainValue【道路】&#10;有形固定資産減価償却率"/>
        <xdr:cNvSpPr txBox="1"/>
      </xdr:nvSpPr>
      <xdr:spPr>
        <a:xfrm>
          <a:off x="3582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147337</xdr:rowOff>
    </xdr:from>
    <xdr:ext cx="405111" cy="259045"/>
    <xdr:sp macro="" textlink="">
      <xdr:nvSpPr>
        <xdr:cNvPr id="88" name="n_2mainValue【道路】&#10;有形固定資産減価償却率"/>
        <xdr:cNvSpPr txBox="1"/>
      </xdr:nvSpPr>
      <xdr:spPr>
        <a:xfrm>
          <a:off x="2705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107332</xdr:rowOff>
    </xdr:from>
    <xdr:ext cx="405111" cy="259045"/>
    <xdr:sp macro="" textlink="">
      <xdr:nvSpPr>
        <xdr:cNvPr id="89" name="n_3mainValue【道路】&#10;有形固定資産減価償却率"/>
        <xdr:cNvSpPr txBox="1"/>
      </xdr:nvSpPr>
      <xdr:spPr>
        <a:xfrm>
          <a:off x="1816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90" name="n_4mainValue【道路】&#10;有形固定資産減価償却率"/>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3397</xdr:rowOff>
    </xdr:from>
    <xdr:to>
      <xdr:col>55</xdr:col>
      <xdr:colOff>50800</xdr:colOff>
      <xdr:row>40</xdr:row>
      <xdr:rowOff>104997</xdr:rowOff>
    </xdr:to>
    <xdr:sp macro="" textlink="">
      <xdr:nvSpPr>
        <xdr:cNvPr id="130" name="楕円 129"/>
        <xdr:cNvSpPr/>
      </xdr:nvSpPr>
      <xdr:spPr>
        <a:xfrm>
          <a:off x="10426700" y="68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153274</xdr:rowOff>
    </xdr:from>
    <xdr:ext cx="534377" cy="259045"/>
    <xdr:sp macro="" textlink="">
      <xdr:nvSpPr>
        <xdr:cNvPr id="131" name="【道路】&#10;一人当たり延長該当値テキスト"/>
        <xdr:cNvSpPr txBox="1"/>
      </xdr:nvSpPr>
      <xdr:spPr>
        <a:xfrm>
          <a:off x="10515600" y="68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9151</xdr:rowOff>
    </xdr:from>
    <xdr:to>
      <xdr:col>50</xdr:col>
      <xdr:colOff>165100</xdr:colOff>
      <xdr:row>40</xdr:row>
      <xdr:rowOff>110751</xdr:rowOff>
    </xdr:to>
    <xdr:sp macro="" textlink="">
      <xdr:nvSpPr>
        <xdr:cNvPr id="132" name="楕円 131"/>
        <xdr:cNvSpPr/>
      </xdr:nvSpPr>
      <xdr:spPr>
        <a:xfrm>
          <a:off x="9588500" y="68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54197</xdr:rowOff>
    </xdr:from>
    <xdr:to>
      <xdr:col>55</xdr:col>
      <xdr:colOff>0</xdr:colOff>
      <xdr:row>40</xdr:row>
      <xdr:rowOff>59951</xdr:rowOff>
    </xdr:to>
    <xdr:cxnSp macro="">
      <xdr:nvCxnSpPr>
        <xdr:cNvPr id="133" name="直線コネクタ 132"/>
        <xdr:cNvCxnSpPr/>
      </xdr:nvCxnSpPr>
      <xdr:spPr>
        <a:xfrm flipV="1">
          <a:off x="9639300" y="6912197"/>
          <a:ext cx="838200"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13341</xdr:rowOff>
    </xdr:from>
    <xdr:to>
      <xdr:col>46</xdr:col>
      <xdr:colOff>38100</xdr:colOff>
      <xdr:row>40</xdr:row>
      <xdr:rowOff>114941</xdr:rowOff>
    </xdr:to>
    <xdr:sp macro="" textlink="">
      <xdr:nvSpPr>
        <xdr:cNvPr id="134" name="楕円 133"/>
        <xdr:cNvSpPr/>
      </xdr:nvSpPr>
      <xdr:spPr>
        <a:xfrm>
          <a:off x="8699500" y="687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59951</xdr:rowOff>
    </xdr:from>
    <xdr:to>
      <xdr:col>50</xdr:col>
      <xdr:colOff>114300</xdr:colOff>
      <xdr:row>40</xdr:row>
      <xdr:rowOff>64141</xdr:rowOff>
    </xdr:to>
    <xdr:cxnSp macro="">
      <xdr:nvCxnSpPr>
        <xdr:cNvPr id="135" name="直線コネクタ 134"/>
        <xdr:cNvCxnSpPr/>
      </xdr:nvCxnSpPr>
      <xdr:spPr>
        <a:xfrm flipV="1">
          <a:off x="8750300" y="6917951"/>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18752</xdr:rowOff>
    </xdr:from>
    <xdr:to>
      <xdr:col>41</xdr:col>
      <xdr:colOff>101600</xdr:colOff>
      <xdr:row>40</xdr:row>
      <xdr:rowOff>120352</xdr:rowOff>
    </xdr:to>
    <xdr:sp macro="" textlink="">
      <xdr:nvSpPr>
        <xdr:cNvPr id="136" name="楕円 135"/>
        <xdr:cNvSpPr/>
      </xdr:nvSpPr>
      <xdr:spPr>
        <a:xfrm>
          <a:off x="7810500" y="68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64141</xdr:rowOff>
    </xdr:from>
    <xdr:to>
      <xdr:col>45</xdr:col>
      <xdr:colOff>177800</xdr:colOff>
      <xdr:row>40</xdr:row>
      <xdr:rowOff>69552</xdr:rowOff>
    </xdr:to>
    <xdr:cxnSp macro="">
      <xdr:nvCxnSpPr>
        <xdr:cNvPr id="137" name="直線コネクタ 136"/>
        <xdr:cNvCxnSpPr/>
      </xdr:nvCxnSpPr>
      <xdr:spPr>
        <a:xfrm flipV="1">
          <a:off x="7861300" y="6922141"/>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26276</xdr:rowOff>
    </xdr:from>
    <xdr:to>
      <xdr:col>36</xdr:col>
      <xdr:colOff>165100</xdr:colOff>
      <xdr:row>40</xdr:row>
      <xdr:rowOff>127876</xdr:rowOff>
    </xdr:to>
    <xdr:sp macro="" textlink="">
      <xdr:nvSpPr>
        <xdr:cNvPr id="138" name="楕円 137"/>
        <xdr:cNvSpPr/>
      </xdr:nvSpPr>
      <xdr:spPr>
        <a:xfrm>
          <a:off x="6921500" y="68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69552</xdr:rowOff>
    </xdr:from>
    <xdr:to>
      <xdr:col>41</xdr:col>
      <xdr:colOff>50800</xdr:colOff>
      <xdr:row>40</xdr:row>
      <xdr:rowOff>77076</xdr:rowOff>
    </xdr:to>
    <xdr:cxnSp macro="">
      <xdr:nvCxnSpPr>
        <xdr:cNvPr id="139" name="直線コネクタ 138"/>
        <xdr:cNvCxnSpPr/>
      </xdr:nvCxnSpPr>
      <xdr:spPr>
        <a:xfrm flipV="1">
          <a:off x="6972300" y="6927552"/>
          <a:ext cx="889000" cy="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101878</xdr:rowOff>
    </xdr:from>
    <xdr:ext cx="534377" cy="259045"/>
    <xdr:sp macro="" textlink="">
      <xdr:nvSpPr>
        <xdr:cNvPr id="144" name="n_1mainValue【道路】&#10;一人当たり延長"/>
        <xdr:cNvSpPr txBox="1"/>
      </xdr:nvSpPr>
      <xdr:spPr>
        <a:xfrm>
          <a:off x="9359411" y="695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106068</xdr:rowOff>
    </xdr:from>
    <xdr:ext cx="534377" cy="259045"/>
    <xdr:sp macro="" textlink="">
      <xdr:nvSpPr>
        <xdr:cNvPr id="145" name="n_2mainValue【道路】&#10;一人当たり延長"/>
        <xdr:cNvSpPr txBox="1"/>
      </xdr:nvSpPr>
      <xdr:spPr>
        <a:xfrm>
          <a:off x="8483111" y="696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111479</xdr:rowOff>
    </xdr:from>
    <xdr:ext cx="534377" cy="259045"/>
    <xdr:sp macro="" textlink="">
      <xdr:nvSpPr>
        <xdr:cNvPr id="146" name="n_3mainValue【道路】&#10;一人当たり延長"/>
        <xdr:cNvSpPr txBox="1"/>
      </xdr:nvSpPr>
      <xdr:spPr>
        <a:xfrm>
          <a:off x="7594111" y="696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119003</xdr:rowOff>
    </xdr:from>
    <xdr:ext cx="534377" cy="259045"/>
    <xdr:sp macro="" textlink="">
      <xdr:nvSpPr>
        <xdr:cNvPr id="147" name="n_4mainValue【道路】&#10;一人当たり延長"/>
        <xdr:cNvSpPr txBox="1"/>
      </xdr:nvSpPr>
      <xdr:spPr>
        <a:xfrm>
          <a:off x="6705111" y="697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76563</xdr:rowOff>
    </xdr:from>
    <xdr:to>
      <xdr:col>24</xdr:col>
      <xdr:colOff>114300</xdr:colOff>
      <xdr:row>61</xdr:row>
      <xdr:rowOff>6713</xdr:rowOff>
    </xdr:to>
    <xdr:sp macro="" textlink="">
      <xdr:nvSpPr>
        <xdr:cNvPr id="189" name="楕円 188"/>
        <xdr:cNvSpPr/>
      </xdr:nvSpPr>
      <xdr:spPr>
        <a:xfrm>
          <a:off x="45847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99440</xdr:rowOff>
    </xdr:from>
    <xdr:ext cx="405111" cy="259045"/>
    <xdr:sp macro="" textlink="">
      <xdr:nvSpPr>
        <xdr:cNvPr id="190" name="【橋りょう・トンネル】&#10;有形固定資産減価償却率該当値テキスト"/>
        <xdr:cNvSpPr txBox="1"/>
      </xdr:nvSpPr>
      <xdr:spPr>
        <a:xfrm>
          <a:off x="4673600" y="1021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48804</xdr:rowOff>
    </xdr:from>
    <xdr:to>
      <xdr:col>20</xdr:col>
      <xdr:colOff>38100</xdr:colOff>
      <xdr:row>60</xdr:row>
      <xdr:rowOff>150404</xdr:rowOff>
    </xdr:to>
    <xdr:sp macro="" textlink="">
      <xdr:nvSpPr>
        <xdr:cNvPr id="191" name="楕円 190"/>
        <xdr:cNvSpPr/>
      </xdr:nvSpPr>
      <xdr:spPr>
        <a:xfrm>
          <a:off x="3746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99604</xdr:rowOff>
    </xdr:from>
    <xdr:to>
      <xdr:col>24</xdr:col>
      <xdr:colOff>63500</xdr:colOff>
      <xdr:row>60</xdr:row>
      <xdr:rowOff>127363</xdr:rowOff>
    </xdr:to>
    <xdr:cxnSp macro="">
      <xdr:nvCxnSpPr>
        <xdr:cNvPr id="192" name="直線コネクタ 191"/>
        <xdr:cNvCxnSpPr/>
      </xdr:nvCxnSpPr>
      <xdr:spPr>
        <a:xfrm>
          <a:off x="3797300" y="1038660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21046</xdr:rowOff>
    </xdr:from>
    <xdr:to>
      <xdr:col>15</xdr:col>
      <xdr:colOff>101600</xdr:colOff>
      <xdr:row>60</xdr:row>
      <xdr:rowOff>122646</xdr:rowOff>
    </xdr:to>
    <xdr:sp macro="" textlink="">
      <xdr:nvSpPr>
        <xdr:cNvPr id="193" name="楕円 192"/>
        <xdr:cNvSpPr/>
      </xdr:nvSpPr>
      <xdr:spPr>
        <a:xfrm>
          <a:off x="2857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71846</xdr:rowOff>
    </xdr:from>
    <xdr:to>
      <xdr:col>19</xdr:col>
      <xdr:colOff>177800</xdr:colOff>
      <xdr:row>60</xdr:row>
      <xdr:rowOff>99604</xdr:rowOff>
    </xdr:to>
    <xdr:cxnSp macro="">
      <xdr:nvCxnSpPr>
        <xdr:cNvPr id="194" name="直線コネクタ 193"/>
        <xdr:cNvCxnSpPr/>
      </xdr:nvCxnSpPr>
      <xdr:spPr>
        <a:xfrm>
          <a:off x="2908300" y="103588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164737</xdr:rowOff>
    </xdr:from>
    <xdr:to>
      <xdr:col>10</xdr:col>
      <xdr:colOff>165100</xdr:colOff>
      <xdr:row>60</xdr:row>
      <xdr:rowOff>94887</xdr:rowOff>
    </xdr:to>
    <xdr:sp macro="" textlink="">
      <xdr:nvSpPr>
        <xdr:cNvPr id="195" name="楕円 194"/>
        <xdr:cNvSpPr/>
      </xdr:nvSpPr>
      <xdr:spPr>
        <a:xfrm>
          <a:off x="1968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44087</xdr:rowOff>
    </xdr:from>
    <xdr:to>
      <xdr:col>15</xdr:col>
      <xdr:colOff>50800</xdr:colOff>
      <xdr:row>60</xdr:row>
      <xdr:rowOff>71846</xdr:rowOff>
    </xdr:to>
    <xdr:cxnSp macro="">
      <xdr:nvCxnSpPr>
        <xdr:cNvPr id="196" name="直線コネクタ 195"/>
        <xdr:cNvCxnSpPr/>
      </xdr:nvCxnSpPr>
      <xdr:spPr>
        <a:xfrm>
          <a:off x="2019300" y="103310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136978</xdr:rowOff>
    </xdr:from>
    <xdr:to>
      <xdr:col>6</xdr:col>
      <xdr:colOff>38100</xdr:colOff>
      <xdr:row>60</xdr:row>
      <xdr:rowOff>67128</xdr:rowOff>
    </xdr:to>
    <xdr:sp macro="" textlink="">
      <xdr:nvSpPr>
        <xdr:cNvPr id="197" name="楕円 196"/>
        <xdr:cNvSpPr/>
      </xdr:nvSpPr>
      <xdr:spPr>
        <a:xfrm>
          <a:off x="1079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16328</xdr:rowOff>
    </xdr:from>
    <xdr:to>
      <xdr:col>10</xdr:col>
      <xdr:colOff>114300</xdr:colOff>
      <xdr:row>60</xdr:row>
      <xdr:rowOff>44087</xdr:rowOff>
    </xdr:to>
    <xdr:cxnSp macro="">
      <xdr:nvCxnSpPr>
        <xdr:cNvPr id="198" name="直線コネクタ 197"/>
        <xdr:cNvCxnSpPr/>
      </xdr:nvCxnSpPr>
      <xdr:spPr>
        <a:xfrm>
          <a:off x="1130300" y="103033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166931</xdr:rowOff>
    </xdr:from>
    <xdr:ext cx="405111" cy="259045"/>
    <xdr:sp macro="" textlink="">
      <xdr:nvSpPr>
        <xdr:cNvPr id="203" name="n_1mainValue【橋りょう・トンネル】&#10;有形固定資産減価償却率"/>
        <xdr:cNvSpPr txBox="1"/>
      </xdr:nvSpPr>
      <xdr:spPr>
        <a:xfrm>
          <a:off x="35820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139173</xdr:rowOff>
    </xdr:from>
    <xdr:ext cx="405111" cy="259045"/>
    <xdr:sp macro="" textlink="">
      <xdr:nvSpPr>
        <xdr:cNvPr id="204" name="n_2mainValue【橋りょう・トンネル】&#10;有形固定資産減価償却率"/>
        <xdr:cNvSpPr txBox="1"/>
      </xdr:nvSpPr>
      <xdr:spPr>
        <a:xfrm>
          <a:off x="2705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111414</xdr:rowOff>
    </xdr:from>
    <xdr:ext cx="405111" cy="259045"/>
    <xdr:sp macro="" textlink="">
      <xdr:nvSpPr>
        <xdr:cNvPr id="205" name="n_3mainValue【橋りょう・トンネル】&#10;有形固定資産減価償却率"/>
        <xdr:cNvSpPr txBox="1"/>
      </xdr:nvSpPr>
      <xdr:spPr>
        <a:xfrm>
          <a:off x="1816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83655</xdr:rowOff>
    </xdr:from>
    <xdr:ext cx="405111" cy="259045"/>
    <xdr:sp macro="" textlink="">
      <xdr:nvSpPr>
        <xdr:cNvPr id="206" name="n_4mainValue【橋りょう・トンネル】&#10;有形固定資産減価償却率"/>
        <xdr:cNvSpPr txBox="1"/>
      </xdr:nvSpPr>
      <xdr:spPr>
        <a:xfrm>
          <a:off x="927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61137</xdr:rowOff>
    </xdr:from>
    <xdr:to>
      <xdr:col>55</xdr:col>
      <xdr:colOff>50800</xdr:colOff>
      <xdr:row>63</xdr:row>
      <xdr:rowOff>162737</xdr:rowOff>
    </xdr:to>
    <xdr:sp macro="" textlink="">
      <xdr:nvSpPr>
        <xdr:cNvPr id="246" name="楕円 245"/>
        <xdr:cNvSpPr/>
      </xdr:nvSpPr>
      <xdr:spPr>
        <a:xfrm>
          <a:off x="10426700" y="1086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39564</xdr:rowOff>
    </xdr:from>
    <xdr:ext cx="599010" cy="259045"/>
    <xdr:sp macro="" textlink="">
      <xdr:nvSpPr>
        <xdr:cNvPr id="247" name="【橋りょう・トンネル】&#10;一人当たり有形固定資産（償却資産）額該当値テキスト"/>
        <xdr:cNvSpPr txBox="1"/>
      </xdr:nvSpPr>
      <xdr:spPr>
        <a:xfrm>
          <a:off x="10515600" y="1084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63519</xdr:rowOff>
    </xdr:from>
    <xdr:to>
      <xdr:col>50</xdr:col>
      <xdr:colOff>165100</xdr:colOff>
      <xdr:row>63</xdr:row>
      <xdr:rowOff>165119</xdr:rowOff>
    </xdr:to>
    <xdr:sp macro="" textlink="">
      <xdr:nvSpPr>
        <xdr:cNvPr id="248" name="楕円 247"/>
        <xdr:cNvSpPr/>
      </xdr:nvSpPr>
      <xdr:spPr>
        <a:xfrm>
          <a:off x="9588500" y="1086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111937</xdr:rowOff>
    </xdr:from>
    <xdr:to>
      <xdr:col>55</xdr:col>
      <xdr:colOff>0</xdr:colOff>
      <xdr:row>63</xdr:row>
      <xdr:rowOff>114319</xdr:rowOff>
    </xdr:to>
    <xdr:cxnSp macro="">
      <xdr:nvCxnSpPr>
        <xdr:cNvPr id="249" name="直線コネクタ 248"/>
        <xdr:cNvCxnSpPr/>
      </xdr:nvCxnSpPr>
      <xdr:spPr>
        <a:xfrm flipV="1">
          <a:off x="9639300" y="10913287"/>
          <a:ext cx="8382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65263</xdr:rowOff>
    </xdr:from>
    <xdr:to>
      <xdr:col>46</xdr:col>
      <xdr:colOff>38100</xdr:colOff>
      <xdr:row>63</xdr:row>
      <xdr:rowOff>166863</xdr:rowOff>
    </xdr:to>
    <xdr:sp macro="" textlink="">
      <xdr:nvSpPr>
        <xdr:cNvPr id="250" name="楕円 249"/>
        <xdr:cNvSpPr/>
      </xdr:nvSpPr>
      <xdr:spPr>
        <a:xfrm>
          <a:off x="8699500" y="1086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114319</xdr:rowOff>
    </xdr:from>
    <xdr:to>
      <xdr:col>50</xdr:col>
      <xdr:colOff>114300</xdr:colOff>
      <xdr:row>63</xdr:row>
      <xdr:rowOff>116063</xdr:rowOff>
    </xdr:to>
    <xdr:cxnSp macro="">
      <xdr:nvCxnSpPr>
        <xdr:cNvPr id="251" name="直線コネクタ 250"/>
        <xdr:cNvCxnSpPr/>
      </xdr:nvCxnSpPr>
      <xdr:spPr>
        <a:xfrm flipV="1">
          <a:off x="8750300" y="10915669"/>
          <a:ext cx="889000" cy="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67508</xdr:rowOff>
    </xdr:from>
    <xdr:to>
      <xdr:col>41</xdr:col>
      <xdr:colOff>101600</xdr:colOff>
      <xdr:row>63</xdr:row>
      <xdr:rowOff>169108</xdr:rowOff>
    </xdr:to>
    <xdr:sp macro="" textlink="">
      <xdr:nvSpPr>
        <xdr:cNvPr id="252" name="楕円 251"/>
        <xdr:cNvSpPr/>
      </xdr:nvSpPr>
      <xdr:spPr>
        <a:xfrm>
          <a:off x="7810500" y="1086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116063</xdr:rowOff>
    </xdr:from>
    <xdr:to>
      <xdr:col>45</xdr:col>
      <xdr:colOff>177800</xdr:colOff>
      <xdr:row>63</xdr:row>
      <xdr:rowOff>118308</xdr:rowOff>
    </xdr:to>
    <xdr:cxnSp macro="">
      <xdr:nvCxnSpPr>
        <xdr:cNvPr id="253" name="直線コネクタ 252"/>
        <xdr:cNvCxnSpPr/>
      </xdr:nvCxnSpPr>
      <xdr:spPr>
        <a:xfrm flipV="1">
          <a:off x="7861300" y="10917413"/>
          <a:ext cx="889000" cy="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69673</xdr:rowOff>
    </xdr:from>
    <xdr:to>
      <xdr:col>36</xdr:col>
      <xdr:colOff>165100</xdr:colOff>
      <xdr:row>63</xdr:row>
      <xdr:rowOff>171273</xdr:rowOff>
    </xdr:to>
    <xdr:sp macro="" textlink="">
      <xdr:nvSpPr>
        <xdr:cNvPr id="254" name="楕円 253"/>
        <xdr:cNvSpPr/>
      </xdr:nvSpPr>
      <xdr:spPr>
        <a:xfrm>
          <a:off x="6921500" y="1087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118308</xdr:rowOff>
    </xdr:from>
    <xdr:to>
      <xdr:col>41</xdr:col>
      <xdr:colOff>50800</xdr:colOff>
      <xdr:row>63</xdr:row>
      <xdr:rowOff>120473</xdr:rowOff>
    </xdr:to>
    <xdr:cxnSp macro="">
      <xdr:nvCxnSpPr>
        <xdr:cNvPr id="255" name="直線コネクタ 254"/>
        <xdr:cNvCxnSpPr/>
      </xdr:nvCxnSpPr>
      <xdr:spPr>
        <a:xfrm flipV="1">
          <a:off x="6972300" y="10919658"/>
          <a:ext cx="8890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156246</xdr:rowOff>
    </xdr:from>
    <xdr:ext cx="599010" cy="259045"/>
    <xdr:sp macro="" textlink="">
      <xdr:nvSpPr>
        <xdr:cNvPr id="260" name="n_1mainValue【橋りょう・トンネル】&#10;一人当たり有形固定資産（償却資産）額"/>
        <xdr:cNvSpPr txBox="1"/>
      </xdr:nvSpPr>
      <xdr:spPr>
        <a:xfrm>
          <a:off x="9327095" y="1095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157990</xdr:rowOff>
    </xdr:from>
    <xdr:ext cx="599010" cy="259045"/>
    <xdr:sp macro="" textlink="">
      <xdr:nvSpPr>
        <xdr:cNvPr id="261" name="n_2mainValue【橋りょう・トンネル】&#10;一人当たり有形固定資産（償却資産）額"/>
        <xdr:cNvSpPr txBox="1"/>
      </xdr:nvSpPr>
      <xdr:spPr>
        <a:xfrm>
          <a:off x="8450795" y="109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160235</xdr:rowOff>
    </xdr:from>
    <xdr:ext cx="599010" cy="259045"/>
    <xdr:sp macro="" textlink="">
      <xdr:nvSpPr>
        <xdr:cNvPr id="262" name="n_3mainValue【橋りょう・トンネル】&#10;一人当たり有形固定資産（償却資産）額"/>
        <xdr:cNvSpPr txBox="1"/>
      </xdr:nvSpPr>
      <xdr:spPr>
        <a:xfrm>
          <a:off x="7561795" y="1096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162400</xdr:rowOff>
    </xdr:from>
    <xdr:ext cx="599010" cy="259045"/>
    <xdr:sp macro="" textlink="">
      <xdr:nvSpPr>
        <xdr:cNvPr id="263" name="n_4mainValue【橋りょう・トンネル】&#10;一人当たり有形固定資産（償却資産）額"/>
        <xdr:cNvSpPr txBox="1"/>
      </xdr:nvSpPr>
      <xdr:spPr>
        <a:xfrm>
          <a:off x="6672795" y="1096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304" name="楕円 303"/>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44466</xdr:rowOff>
    </xdr:from>
    <xdr:ext cx="405111" cy="259045"/>
    <xdr:sp macro="" textlink="">
      <xdr:nvSpPr>
        <xdr:cNvPr id="305" name="【公営住宅】&#10;有形固定資産減価償却率該当値テキスト"/>
        <xdr:cNvSpPr txBox="1"/>
      </xdr:nvSpPr>
      <xdr:spPr>
        <a:xfrm>
          <a:off x="4673600" y="1410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149225</xdr:rowOff>
    </xdr:from>
    <xdr:to>
      <xdr:col>20</xdr:col>
      <xdr:colOff>38100</xdr:colOff>
      <xdr:row>83</xdr:row>
      <xdr:rowOff>79375</xdr:rowOff>
    </xdr:to>
    <xdr:sp macro="" textlink="">
      <xdr:nvSpPr>
        <xdr:cNvPr id="306" name="楕円 305"/>
        <xdr:cNvSpPr/>
      </xdr:nvSpPr>
      <xdr:spPr>
        <a:xfrm>
          <a:off x="3746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28575</xdr:rowOff>
    </xdr:from>
    <xdr:to>
      <xdr:col>24</xdr:col>
      <xdr:colOff>63500</xdr:colOff>
      <xdr:row>83</xdr:row>
      <xdr:rowOff>72389</xdr:rowOff>
    </xdr:to>
    <xdr:cxnSp macro="">
      <xdr:nvCxnSpPr>
        <xdr:cNvPr id="307" name="直線コネクタ 306"/>
        <xdr:cNvCxnSpPr/>
      </xdr:nvCxnSpPr>
      <xdr:spPr>
        <a:xfrm>
          <a:off x="3797300" y="142589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107314</xdr:rowOff>
    </xdr:from>
    <xdr:to>
      <xdr:col>15</xdr:col>
      <xdr:colOff>101600</xdr:colOff>
      <xdr:row>83</xdr:row>
      <xdr:rowOff>37464</xdr:rowOff>
    </xdr:to>
    <xdr:sp macro="" textlink="">
      <xdr:nvSpPr>
        <xdr:cNvPr id="308" name="楕円 307"/>
        <xdr:cNvSpPr/>
      </xdr:nvSpPr>
      <xdr:spPr>
        <a:xfrm>
          <a:off x="2857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158114</xdr:rowOff>
    </xdr:from>
    <xdr:to>
      <xdr:col>19</xdr:col>
      <xdr:colOff>177800</xdr:colOff>
      <xdr:row>83</xdr:row>
      <xdr:rowOff>28575</xdr:rowOff>
    </xdr:to>
    <xdr:cxnSp macro="">
      <xdr:nvCxnSpPr>
        <xdr:cNvPr id="309" name="直線コネクタ 308"/>
        <xdr:cNvCxnSpPr/>
      </xdr:nvCxnSpPr>
      <xdr:spPr>
        <a:xfrm>
          <a:off x="2908300" y="142170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61595</xdr:rowOff>
    </xdr:from>
    <xdr:to>
      <xdr:col>10</xdr:col>
      <xdr:colOff>165100</xdr:colOff>
      <xdr:row>82</xdr:row>
      <xdr:rowOff>163195</xdr:rowOff>
    </xdr:to>
    <xdr:sp macro="" textlink="">
      <xdr:nvSpPr>
        <xdr:cNvPr id="310" name="楕円 309"/>
        <xdr:cNvSpPr/>
      </xdr:nvSpPr>
      <xdr:spPr>
        <a:xfrm>
          <a:off x="1968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112395</xdr:rowOff>
    </xdr:from>
    <xdr:to>
      <xdr:col>15</xdr:col>
      <xdr:colOff>50800</xdr:colOff>
      <xdr:row>82</xdr:row>
      <xdr:rowOff>158114</xdr:rowOff>
    </xdr:to>
    <xdr:cxnSp macro="">
      <xdr:nvCxnSpPr>
        <xdr:cNvPr id="311" name="直線コネクタ 310"/>
        <xdr:cNvCxnSpPr/>
      </xdr:nvCxnSpPr>
      <xdr:spPr>
        <a:xfrm>
          <a:off x="2019300" y="141712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15875</xdr:rowOff>
    </xdr:from>
    <xdr:to>
      <xdr:col>6</xdr:col>
      <xdr:colOff>38100</xdr:colOff>
      <xdr:row>82</xdr:row>
      <xdr:rowOff>117475</xdr:rowOff>
    </xdr:to>
    <xdr:sp macro="" textlink="">
      <xdr:nvSpPr>
        <xdr:cNvPr id="312" name="楕円 311"/>
        <xdr:cNvSpPr/>
      </xdr:nvSpPr>
      <xdr:spPr>
        <a:xfrm>
          <a:off x="1079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66675</xdr:rowOff>
    </xdr:from>
    <xdr:to>
      <xdr:col>10</xdr:col>
      <xdr:colOff>114300</xdr:colOff>
      <xdr:row>82</xdr:row>
      <xdr:rowOff>112395</xdr:rowOff>
    </xdr:to>
    <xdr:cxnSp macro="">
      <xdr:nvCxnSpPr>
        <xdr:cNvPr id="313" name="直線コネクタ 312"/>
        <xdr:cNvCxnSpPr/>
      </xdr:nvCxnSpPr>
      <xdr:spPr>
        <a:xfrm>
          <a:off x="1130300" y="141255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95902</xdr:rowOff>
    </xdr:from>
    <xdr:ext cx="405111" cy="259045"/>
    <xdr:sp macro="" textlink="">
      <xdr:nvSpPr>
        <xdr:cNvPr id="318" name="n_1mainValue【公営住宅】&#10;有形固定資産減価償却率"/>
        <xdr:cNvSpPr txBox="1"/>
      </xdr:nvSpPr>
      <xdr:spPr>
        <a:xfrm>
          <a:off x="3582044"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9" name="n_2mainValue【公営住宅】&#10;有形固定資産減価償却率"/>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8272</xdr:rowOff>
    </xdr:from>
    <xdr:ext cx="405111" cy="259045"/>
    <xdr:sp macro="" textlink="">
      <xdr:nvSpPr>
        <xdr:cNvPr id="320" name="n_3mainValue【公営住宅】&#10;有形固定資産減価償却率"/>
        <xdr:cNvSpPr txBox="1"/>
      </xdr:nvSpPr>
      <xdr:spPr>
        <a:xfrm>
          <a:off x="1816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134002</xdr:rowOff>
    </xdr:from>
    <xdr:ext cx="405111" cy="259045"/>
    <xdr:sp macro="" textlink="">
      <xdr:nvSpPr>
        <xdr:cNvPr id="321" name="n_4mainValue【公営住宅】&#10;有形固定資産減価償却率"/>
        <xdr:cNvSpPr txBox="1"/>
      </xdr:nvSpPr>
      <xdr:spPr>
        <a:xfrm>
          <a:off x="927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135570</xdr:rowOff>
    </xdr:from>
    <xdr:to>
      <xdr:col>55</xdr:col>
      <xdr:colOff>50800</xdr:colOff>
      <xdr:row>86</xdr:row>
      <xdr:rowOff>65720</xdr:rowOff>
    </xdr:to>
    <xdr:sp macro="" textlink="">
      <xdr:nvSpPr>
        <xdr:cNvPr id="359" name="楕円 358"/>
        <xdr:cNvSpPr/>
      </xdr:nvSpPr>
      <xdr:spPr>
        <a:xfrm>
          <a:off x="10426700" y="147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135981</xdr:rowOff>
    </xdr:from>
    <xdr:to>
      <xdr:col>50</xdr:col>
      <xdr:colOff>165100</xdr:colOff>
      <xdr:row>86</xdr:row>
      <xdr:rowOff>66131</xdr:rowOff>
    </xdr:to>
    <xdr:sp macro="" textlink="">
      <xdr:nvSpPr>
        <xdr:cNvPr id="361" name="楕円 360"/>
        <xdr:cNvSpPr/>
      </xdr:nvSpPr>
      <xdr:spPr>
        <a:xfrm>
          <a:off x="9588500" y="1470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14920</xdr:rowOff>
    </xdr:from>
    <xdr:to>
      <xdr:col>55</xdr:col>
      <xdr:colOff>0</xdr:colOff>
      <xdr:row>86</xdr:row>
      <xdr:rowOff>15331</xdr:rowOff>
    </xdr:to>
    <xdr:cxnSp macro="">
      <xdr:nvCxnSpPr>
        <xdr:cNvPr id="362" name="直線コネクタ 361"/>
        <xdr:cNvCxnSpPr/>
      </xdr:nvCxnSpPr>
      <xdr:spPr>
        <a:xfrm flipV="1">
          <a:off x="9639300" y="14759620"/>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136027</xdr:rowOff>
    </xdr:from>
    <xdr:to>
      <xdr:col>46</xdr:col>
      <xdr:colOff>38100</xdr:colOff>
      <xdr:row>86</xdr:row>
      <xdr:rowOff>66177</xdr:rowOff>
    </xdr:to>
    <xdr:sp macro="" textlink="">
      <xdr:nvSpPr>
        <xdr:cNvPr id="363" name="楕円 362"/>
        <xdr:cNvSpPr/>
      </xdr:nvSpPr>
      <xdr:spPr>
        <a:xfrm>
          <a:off x="8699500" y="1470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15331</xdr:rowOff>
    </xdr:from>
    <xdr:to>
      <xdr:col>50</xdr:col>
      <xdr:colOff>114300</xdr:colOff>
      <xdr:row>86</xdr:row>
      <xdr:rowOff>15377</xdr:rowOff>
    </xdr:to>
    <xdr:cxnSp macro="">
      <xdr:nvCxnSpPr>
        <xdr:cNvPr id="364" name="直線コネクタ 363"/>
        <xdr:cNvCxnSpPr/>
      </xdr:nvCxnSpPr>
      <xdr:spPr>
        <a:xfrm flipV="1">
          <a:off x="8750300" y="1476003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135432</xdr:rowOff>
    </xdr:from>
    <xdr:to>
      <xdr:col>41</xdr:col>
      <xdr:colOff>101600</xdr:colOff>
      <xdr:row>86</xdr:row>
      <xdr:rowOff>65582</xdr:rowOff>
    </xdr:to>
    <xdr:sp macro="" textlink="">
      <xdr:nvSpPr>
        <xdr:cNvPr id="365" name="楕円 364"/>
        <xdr:cNvSpPr/>
      </xdr:nvSpPr>
      <xdr:spPr>
        <a:xfrm>
          <a:off x="7810500" y="147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14782</xdr:rowOff>
    </xdr:from>
    <xdr:to>
      <xdr:col>45</xdr:col>
      <xdr:colOff>177800</xdr:colOff>
      <xdr:row>86</xdr:row>
      <xdr:rowOff>15377</xdr:rowOff>
    </xdr:to>
    <xdr:cxnSp macro="">
      <xdr:nvCxnSpPr>
        <xdr:cNvPr id="366" name="直線コネクタ 365"/>
        <xdr:cNvCxnSpPr/>
      </xdr:nvCxnSpPr>
      <xdr:spPr>
        <a:xfrm>
          <a:off x="7861300" y="14759482"/>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134930</xdr:rowOff>
    </xdr:from>
    <xdr:to>
      <xdr:col>36</xdr:col>
      <xdr:colOff>165100</xdr:colOff>
      <xdr:row>86</xdr:row>
      <xdr:rowOff>65080</xdr:rowOff>
    </xdr:to>
    <xdr:sp macro="" textlink="">
      <xdr:nvSpPr>
        <xdr:cNvPr id="367" name="楕円 366"/>
        <xdr:cNvSpPr/>
      </xdr:nvSpPr>
      <xdr:spPr>
        <a:xfrm>
          <a:off x="6921500" y="1470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14280</xdr:rowOff>
    </xdr:from>
    <xdr:to>
      <xdr:col>41</xdr:col>
      <xdr:colOff>50800</xdr:colOff>
      <xdr:row>86</xdr:row>
      <xdr:rowOff>14782</xdr:rowOff>
    </xdr:to>
    <xdr:cxnSp macro="">
      <xdr:nvCxnSpPr>
        <xdr:cNvPr id="368" name="直線コネクタ 367"/>
        <xdr:cNvCxnSpPr/>
      </xdr:nvCxnSpPr>
      <xdr:spPr>
        <a:xfrm>
          <a:off x="6972300" y="14758980"/>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57258</xdr:rowOff>
    </xdr:from>
    <xdr:ext cx="469744" cy="259045"/>
    <xdr:sp macro="" textlink="">
      <xdr:nvSpPr>
        <xdr:cNvPr id="373" name="n_1mainValue【公営住宅】&#10;一人当たり面積"/>
        <xdr:cNvSpPr txBox="1"/>
      </xdr:nvSpPr>
      <xdr:spPr>
        <a:xfrm>
          <a:off x="9391727" y="1480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57304</xdr:rowOff>
    </xdr:from>
    <xdr:ext cx="469744" cy="259045"/>
    <xdr:sp macro="" textlink="">
      <xdr:nvSpPr>
        <xdr:cNvPr id="374" name="n_2mainValue【公営住宅】&#10;一人当たり面積"/>
        <xdr:cNvSpPr txBox="1"/>
      </xdr:nvSpPr>
      <xdr:spPr>
        <a:xfrm>
          <a:off x="8515427" y="1480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56709</xdr:rowOff>
    </xdr:from>
    <xdr:ext cx="469744" cy="259045"/>
    <xdr:sp macro="" textlink="">
      <xdr:nvSpPr>
        <xdr:cNvPr id="375" name="n_3mainValue【公営住宅】&#10;一人当たり面積"/>
        <xdr:cNvSpPr txBox="1"/>
      </xdr:nvSpPr>
      <xdr:spPr>
        <a:xfrm>
          <a:off x="7626427" y="1480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56207</xdr:rowOff>
    </xdr:from>
    <xdr:ext cx="469744" cy="259045"/>
    <xdr:sp macro="" textlink="">
      <xdr:nvSpPr>
        <xdr:cNvPr id="376" name="n_4mainValue【公営住宅】&#10;一人当たり面積"/>
        <xdr:cNvSpPr txBox="1"/>
      </xdr:nvSpPr>
      <xdr:spPr>
        <a:xfrm>
          <a:off x="6737427" y="1480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1" name="テキスト ボックス 42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1" name="テキスト ボックス 43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3" name="テキスト ボックス 4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435" name="直線コネクタ 434"/>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436" name="【学校施設】&#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437" name="直線コネクタ 436"/>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438"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439" name="直線コネクタ 438"/>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440" name="【学校施設】&#10;有形固定資産減価償却率平均値テキスト"/>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441" name="フローチャート: 判断 440"/>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442" name="フローチャート: 判断 441"/>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443" name="フローチャート: 判断 442"/>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444" name="フローチャート: 判断 44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445" name="フローチャート: 判断 444"/>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51" name="楕円 450"/>
        <xdr:cNvSpPr/>
      </xdr:nvSpPr>
      <xdr:spPr>
        <a:xfrm>
          <a:off x="16268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52087</xdr:rowOff>
    </xdr:from>
    <xdr:ext cx="405111" cy="259045"/>
    <xdr:sp macro="" textlink="">
      <xdr:nvSpPr>
        <xdr:cNvPr id="452" name="【学校施設】&#10;有形固定資産減価償却率該当値テキスト"/>
        <xdr:cNvSpPr txBox="1"/>
      </xdr:nvSpPr>
      <xdr:spPr>
        <a:xfrm>
          <a:off x="16357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158206</xdr:rowOff>
    </xdr:from>
    <xdr:to>
      <xdr:col>81</xdr:col>
      <xdr:colOff>101600</xdr:colOff>
      <xdr:row>59</xdr:row>
      <xdr:rowOff>88356</xdr:rowOff>
    </xdr:to>
    <xdr:sp macro="" textlink="">
      <xdr:nvSpPr>
        <xdr:cNvPr id="453" name="楕円 452"/>
        <xdr:cNvSpPr/>
      </xdr:nvSpPr>
      <xdr:spPr>
        <a:xfrm>
          <a:off x="15430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37556</xdr:rowOff>
    </xdr:from>
    <xdr:to>
      <xdr:col>85</xdr:col>
      <xdr:colOff>127000</xdr:colOff>
      <xdr:row>59</xdr:row>
      <xdr:rowOff>80010</xdr:rowOff>
    </xdr:to>
    <xdr:cxnSp macro="">
      <xdr:nvCxnSpPr>
        <xdr:cNvPr id="454" name="直線コネクタ 453"/>
        <xdr:cNvCxnSpPr/>
      </xdr:nvCxnSpPr>
      <xdr:spPr>
        <a:xfrm>
          <a:off x="15481300" y="1015310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105954</xdr:rowOff>
    </xdr:from>
    <xdr:to>
      <xdr:col>76</xdr:col>
      <xdr:colOff>165100</xdr:colOff>
      <xdr:row>59</xdr:row>
      <xdr:rowOff>36104</xdr:rowOff>
    </xdr:to>
    <xdr:sp macro="" textlink="">
      <xdr:nvSpPr>
        <xdr:cNvPr id="455" name="楕円 454"/>
        <xdr:cNvSpPr/>
      </xdr:nvSpPr>
      <xdr:spPr>
        <a:xfrm>
          <a:off x="14541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156754</xdr:rowOff>
    </xdr:from>
    <xdr:to>
      <xdr:col>81</xdr:col>
      <xdr:colOff>50800</xdr:colOff>
      <xdr:row>59</xdr:row>
      <xdr:rowOff>37556</xdr:rowOff>
    </xdr:to>
    <xdr:cxnSp macro="">
      <xdr:nvCxnSpPr>
        <xdr:cNvPr id="456" name="直線コネクタ 455"/>
        <xdr:cNvCxnSpPr/>
      </xdr:nvCxnSpPr>
      <xdr:spPr>
        <a:xfrm>
          <a:off x="14592300" y="101008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37374</xdr:rowOff>
    </xdr:from>
    <xdr:to>
      <xdr:col>72</xdr:col>
      <xdr:colOff>38100</xdr:colOff>
      <xdr:row>58</xdr:row>
      <xdr:rowOff>138974</xdr:rowOff>
    </xdr:to>
    <xdr:sp macro="" textlink="">
      <xdr:nvSpPr>
        <xdr:cNvPr id="457" name="楕円 456"/>
        <xdr:cNvSpPr/>
      </xdr:nvSpPr>
      <xdr:spPr>
        <a:xfrm>
          <a:off x="13652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88174</xdr:rowOff>
    </xdr:from>
    <xdr:to>
      <xdr:col>76</xdr:col>
      <xdr:colOff>114300</xdr:colOff>
      <xdr:row>58</xdr:row>
      <xdr:rowOff>156754</xdr:rowOff>
    </xdr:to>
    <xdr:cxnSp macro="">
      <xdr:nvCxnSpPr>
        <xdr:cNvPr id="458" name="直線コネクタ 457"/>
        <xdr:cNvCxnSpPr/>
      </xdr:nvCxnSpPr>
      <xdr:spPr>
        <a:xfrm>
          <a:off x="13703300" y="1003227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150041</xdr:rowOff>
    </xdr:from>
    <xdr:to>
      <xdr:col>67</xdr:col>
      <xdr:colOff>101600</xdr:colOff>
      <xdr:row>60</xdr:row>
      <xdr:rowOff>80191</xdr:rowOff>
    </xdr:to>
    <xdr:sp macro="" textlink="">
      <xdr:nvSpPr>
        <xdr:cNvPr id="459" name="楕円 458"/>
        <xdr:cNvSpPr/>
      </xdr:nvSpPr>
      <xdr:spPr>
        <a:xfrm>
          <a:off x="12763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88174</xdr:rowOff>
    </xdr:from>
    <xdr:to>
      <xdr:col>71</xdr:col>
      <xdr:colOff>177800</xdr:colOff>
      <xdr:row>60</xdr:row>
      <xdr:rowOff>29391</xdr:rowOff>
    </xdr:to>
    <xdr:cxnSp macro="">
      <xdr:nvCxnSpPr>
        <xdr:cNvPr id="460" name="直線コネクタ 459"/>
        <xdr:cNvCxnSpPr/>
      </xdr:nvCxnSpPr>
      <xdr:spPr>
        <a:xfrm flipV="1">
          <a:off x="12814300" y="10032274"/>
          <a:ext cx="889000" cy="28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461" name="n_1aveValue【学校施設】&#10;有形固定資産減価償却率"/>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462" name="n_2aveValue【学校施設】&#10;有形固定資産減価償却率"/>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463" name="n_3aveValue【学校施設】&#10;有形固定資産減価償却率"/>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464" name="n_4aveValue【学校施設】&#10;有形固定資産減価償却率"/>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104883</xdr:rowOff>
    </xdr:from>
    <xdr:ext cx="405111" cy="259045"/>
    <xdr:sp macro="" textlink="">
      <xdr:nvSpPr>
        <xdr:cNvPr id="465" name="n_1mainValue【学校施設】&#10;有形固定資産減価償却率"/>
        <xdr:cNvSpPr txBox="1"/>
      </xdr:nvSpPr>
      <xdr:spPr>
        <a:xfrm>
          <a:off x="15266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52631</xdr:rowOff>
    </xdr:from>
    <xdr:ext cx="405111" cy="259045"/>
    <xdr:sp macro="" textlink="">
      <xdr:nvSpPr>
        <xdr:cNvPr id="466" name="n_2mainValue【学校施設】&#10;有形固定資産減価償却率"/>
        <xdr:cNvSpPr txBox="1"/>
      </xdr:nvSpPr>
      <xdr:spPr>
        <a:xfrm>
          <a:off x="143897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155501</xdr:rowOff>
    </xdr:from>
    <xdr:ext cx="405111" cy="259045"/>
    <xdr:sp macro="" textlink="">
      <xdr:nvSpPr>
        <xdr:cNvPr id="467" name="n_3mainValue【学校施設】&#10;有形固定資産減価償却率"/>
        <xdr:cNvSpPr txBox="1"/>
      </xdr:nvSpPr>
      <xdr:spPr>
        <a:xfrm>
          <a:off x="13500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71318</xdr:rowOff>
    </xdr:from>
    <xdr:ext cx="405111" cy="259045"/>
    <xdr:sp macro="" textlink="">
      <xdr:nvSpPr>
        <xdr:cNvPr id="468" name="n_4mainValue【学校施設】&#10;有形固定資産減価償却率"/>
        <xdr:cNvSpPr txBox="1"/>
      </xdr:nvSpPr>
      <xdr:spPr>
        <a:xfrm>
          <a:off x="12611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492" name="直線コネクタ 491"/>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493" name="【学校施設】&#10;一人当たり面積最小値テキスト"/>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494" name="直線コネクタ 493"/>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495" name="【学校施設】&#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496" name="直線コネクタ 495"/>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497" name="【学校施設】&#10;一人当たり面積平均値テキスト"/>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498" name="フローチャート: 判断 497"/>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499" name="フローチャート: 判断 498"/>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00" name="フローチャート: 判断 499"/>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01" name="フローチャート: 判断 500"/>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502" name="フローチャート: 判断 501"/>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64</xdr:rowOff>
    </xdr:from>
    <xdr:to>
      <xdr:col>116</xdr:col>
      <xdr:colOff>114300</xdr:colOff>
      <xdr:row>62</xdr:row>
      <xdr:rowOff>101664</xdr:rowOff>
    </xdr:to>
    <xdr:sp macro="" textlink="">
      <xdr:nvSpPr>
        <xdr:cNvPr id="508" name="楕円 507"/>
        <xdr:cNvSpPr/>
      </xdr:nvSpPr>
      <xdr:spPr>
        <a:xfrm>
          <a:off x="22110700" y="1062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149941</xdr:rowOff>
    </xdr:from>
    <xdr:ext cx="469744" cy="259045"/>
    <xdr:sp macro="" textlink="">
      <xdr:nvSpPr>
        <xdr:cNvPr id="509" name="【学校施設】&#10;一人当たり面積該当値テキスト"/>
        <xdr:cNvSpPr txBox="1"/>
      </xdr:nvSpPr>
      <xdr:spPr>
        <a:xfrm>
          <a:off x="22199600" y="106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160083</xdr:rowOff>
    </xdr:from>
    <xdr:to>
      <xdr:col>112</xdr:col>
      <xdr:colOff>38100</xdr:colOff>
      <xdr:row>62</xdr:row>
      <xdr:rowOff>90233</xdr:rowOff>
    </xdr:to>
    <xdr:sp macro="" textlink="">
      <xdr:nvSpPr>
        <xdr:cNvPr id="510" name="楕円 509"/>
        <xdr:cNvSpPr/>
      </xdr:nvSpPr>
      <xdr:spPr>
        <a:xfrm>
          <a:off x="21272500" y="106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39433</xdr:rowOff>
    </xdr:from>
    <xdr:to>
      <xdr:col>116</xdr:col>
      <xdr:colOff>63500</xdr:colOff>
      <xdr:row>62</xdr:row>
      <xdr:rowOff>50864</xdr:rowOff>
    </xdr:to>
    <xdr:cxnSp macro="">
      <xdr:nvCxnSpPr>
        <xdr:cNvPr id="511" name="直線コネクタ 510"/>
        <xdr:cNvCxnSpPr/>
      </xdr:nvCxnSpPr>
      <xdr:spPr>
        <a:xfrm>
          <a:off x="21323300" y="10669333"/>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158750</xdr:rowOff>
    </xdr:from>
    <xdr:to>
      <xdr:col>107</xdr:col>
      <xdr:colOff>101600</xdr:colOff>
      <xdr:row>62</xdr:row>
      <xdr:rowOff>88900</xdr:rowOff>
    </xdr:to>
    <xdr:sp macro="" textlink="">
      <xdr:nvSpPr>
        <xdr:cNvPr id="512" name="楕円 511"/>
        <xdr:cNvSpPr/>
      </xdr:nvSpPr>
      <xdr:spPr>
        <a:xfrm>
          <a:off x="20383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38100</xdr:rowOff>
    </xdr:from>
    <xdr:to>
      <xdr:col>111</xdr:col>
      <xdr:colOff>177800</xdr:colOff>
      <xdr:row>62</xdr:row>
      <xdr:rowOff>39433</xdr:rowOff>
    </xdr:to>
    <xdr:cxnSp macro="">
      <xdr:nvCxnSpPr>
        <xdr:cNvPr id="513" name="直線コネクタ 512"/>
        <xdr:cNvCxnSpPr/>
      </xdr:nvCxnSpPr>
      <xdr:spPr>
        <a:xfrm>
          <a:off x="20434300" y="10668000"/>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165227</xdr:rowOff>
    </xdr:from>
    <xdr:to>
      <xdr:col>102</xdr:col>
      <xdr:colOff>165100</xdr:colOff>
      <xdr:row>62</xdr:row>
      <xdr:rowOff>95377</xdr:rowOff>
    </xdr:to>
    <xdr:sp macro="" textlink="">
      <xdr:nvSpPr>
        <xdr:cNvPr id="514" name="楕円 513"/>
        <xdr:cNvSpPr/>
      </xdr:nvSpPr>
      <xdr:spPr>
        <a:xfrm>
          <a:off x="19494500" y="106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38100</xdr:rowOff>
    </xdr:from>
    <xdr:to>
      <xdr:col>107</xdr:col>
      <xdr:colOff>50800</xdr:colOff>
      <xdr:row>62</xdr:row>
      <xdr:rowOff>44577</xdr:rowOff>
    </xdr:to>
    <xdr:cxnSp macro="">
      <xdr:nvCxnSpPr>
        <xdr:cNvPr id="515" name="直線コネクタ 514"/>
        <xdr:cNvCxnSpPr/>
      </xdr:nvCxnSpPr>
      <xdr:spPr>
        <a:xfrm flipV="1">
          <a:off x="19545300" y="1066800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48451</xdr:rowOff>
    </xdr:from>
    <xdr:to>
      <xdr:col>98</xdr:col>
      <xdr:colOff>38100</xdr:colOff>
      <xdr:row>62</xdr:row>
      <xdr:rowOff>150051</xdr:rowOff>
    </xdr:to>
    <xdr:sp macro="" textlink="">
      <xdr:nvSpPr>
        <xdr:cNvPr id="516" name="楕円 515"/>
        <xdr:cNvSpPr/>
      </xdr:nvSpPr>
      <xdr:spPr>
        <a:xfrm>
          <a:off x="18605500" y="1067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44577</xdr:rowOff>
    </xdr:from>
    <xdr:to>
      <xdr:col>102</xdr:col>
      <xdr:colOff>114300</xdr:colOff>
      <xdr:row>62</xdr:row>
      <xdr:rowOff>99251</xdr:rowOff>
    </xdr:to>
    <xdr:cxnSp macro="">
      <xdr:nvCxnSpPr>
        <xdr:cNvPr id="517" name="直線コネクタ 516"/>
        <xdr:cNvCxnSpPr/>
      </xdr:nvCxnSpPr>
      <xdr:spPr>
        <a:xfrm flipV="1">
          <a:off x="18656300" y="10674477"/>
          <a:ext cx="8890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518" name="n_1aveValue【学校施設】&#10;一人当たり面積"/>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519" name="n_2aveValue【学校施設】&#10;一人当たり面積"/>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520" name="n_3aveValue【学校施設】&#10;一人当たり面積"/>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521" name="n_4aveValue【学校施設】&#10;一人当たり面積"/>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81360</xdr:rowOff>
    </xdr:from>
    <xdr:ext cx="469744" cy="259045"/>
    <xdr:sp macro="" textlink="">
      <xdr:nvSpPr>
        <xdr:cNvPr id="522" name="n_1mainValue【学校施設】&#10;一人当たり面積"/>
        <xdr:cNvSpPr txBox="1"/>
      </xdr:nvSpPr>
      <xdr:spPr>
        <a:xfrm>
          <a:off x="21075727" y="1071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523" name="n_2mainValue【学校施設】&#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86504</xdr:rowOff>
    </xdr:from>
    <xdr:ext cx="469744" cy="259045"/>
    <xdr:sp macro="" textlink="">
      <xdr:nvSpPr>
        <xdr:cNvPr id="524" name="n_3mainValue【学校施設】&#10;一人当たり面積"/>
        <xdr:cNvSpPr txBox="1"/>
      </xdr:nvSpPr>
      <xdr:spPr>
        <a:xfrm>
          <a:off x="19310427" y="1071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141178</xdr:rowOff>
    </xdr:from>
    <xdr:ext cx="469744" cy="259045"/>
    <xdr:sp macro="" textlink="">
      <xdr:nvSpPr>
        <xdr:cNvPr id="525" name="n_4mainValue【学校施設】&#10;一人当たり面積"/>
        <xdr:cNvSpPr txBox="1"/>
      </xdr:nvSpPr>
      <xdr:spPr>
        <a:xfrm>
          <a:off x="18421427" y="1077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551" name="直線コネクタ 550"/>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3" name="直線コネクタ 5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554" name="【児童館】&#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555" name="直線コネクタ 554"/>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556" name="【児童館】&#10;有形固定資産減価償却率平均値テキスト"/>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557" name="フローチャート: 判断 556"/>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558" name="フローチャート: 判断 557"/>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559" name="フローチャート: 判断 558"/>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560" name="フローチャート: 判断 559"/>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561" name="フローチャート: 判断 560"/>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93436</xdr:rowOff>
    </xdr:from>
    <xdr:to>
      <xdr:col>85</xdr:col>
      <xdr:colOff>177800</xdr:colOff>
      <xdr:row>86</xdr:row>
      <xdr:rowOff>23586</xdr:rowOff>
    </xdr:to>
    <xdr:sp macro="" textlink="">
      <xdr:nvSpPr>
        <xdr:cNvPr id="567" name="楕円 566"/>
        <xdr:cNvSpPr/>
      </xdr:nvSpPr>
      <xdr:spPr>
        <a:xfrm>
          <a:off x="16268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71863</xdr:rowOff>
    </xdr:from>
    <xdr:ext cx="405111" cy="259045"/>
    <xdr:sp macro="" textlink="">
      <xdr:nvSpPr>
        <xdr:cNvPr id="568" name="【児童館】&#10;有形固定資産減価償却率該当値テキスト"/>
        <xdr:cNvSpPr txBox="1"/>
      </xdr:nvSpPr>
      <xdr:spPr>
        <a:xfrm>
          <a:off x="16357600"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77107</xdr:rowOff>
    </xdr:from>
    <xdr:to>
      <xdr:col>81</xdr:col>
      <xdr:colOff>101600</xdr:colOff>
      <xdr:row>86</xdr:row>
      <xdr:rowOff>7257</xdr:rowOff>
    </xdr:to>
    <xdr:sp macro="" textlink="">
      <xdr:nvSpPr>
        <xdr:cNvPr id="569" name="楕円 568"/>
        <xdr:cNvSpPr/>
      </xdr:nvSpPr>
      <xdr:spPr>
        <a:xfrm>
          <a:off x="15430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127907</xdr:rowOff>
    </xdr:from>
    <xdr:to>
      <xdr:col>85</xdr:col>
      <xdr:colOff>127000</xdr:colOff>
      <xdr:row>85</xdr:row>
      <xdr:rowOff>144236</xdr:rowOff>
    </xdr:to>
    <xdr:cxnSp macro="">
      <xdr:nvCxnSpPr>
        <xdr:cNvPr id="570" name="直線コネクタ 569"/>
        <xdr:cNvCxnSpPr/>
      </xdr:nvCxnSpPr>
      <xdr:spPr>
        <a:xfrm>
          <a:off x="15481300" y="147011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65677</xdr:rowOff>
    </xdr:from>
    <xdr:to>
      <xdr:col>76</xdr:col>
      <xdr:colOff>165100</xdr:colOff>
      <xdr:row>85</xdr:row>
      <xdr:rowOff>167277</xdr:rowOff>
    </xdr:to>
    <xdr:sp macro="" textlink="">
      <xdr:nvSpPr>
        <xdr:cNvPr id="571" name="楕円 570"/>
        <xdr:cNvSpPr/>
      </xdr:nvSpPr>
      <xdr:spPr>
        <a:xfrm>
          <a:off x="14541500" y="14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116477</xdr:rowOff>
    </xdr:from>
    <xdr:to>
      <xdr:col>81</xdr:col>
      <xdr:colOff>50800</xdr:colOff>
      <xdr:row>85</xdr:row>
      <xdr:rowOff>127907</xdr:rowOff>
    </xdr:to>
    <xdr:cxnSp macro="">
      <xdr:nvCxnSpPr>
        <xdr:cNvPr id="572" name="直線コネクタ 571"/>
        <xdr:cNvCxnSpPr/>
      </xdr:nvCxnSpPr>
      <xdr:spPr>
        <a:xfrm>
          <a:off x="14592300" y="146897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49349</xdr:rowOff>
    </xdr:from>
    <xdr:to>
      <xdr:col>72</xdr:col>
      <xdr:colOff>38100</xdr:colOff>
      <xdr:row>85</xdr:row>
      <xdr:rowOff>150949</xdr:rowOff>
    </xdr:to>
    <xdr:sp macro="" textlink="">
      <xdr:nvSpPr>
        <xdr:cNvPr id="573" name="楕円 572"/>
        <xdr:cNvSpPr/>
      </xdr:nvSpPr>
      <xdr:spPr>
        <a:xfrm>
          <a:off x="13652500" y="146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100149</xdr:rowOff>
    </xdr:from>
    <xdr:to>
      <xdr:col>76</xdr:col>
      <xdr:colOff>114300</xdr:colOff>
      <xdr:row>85</xdr:row>
      <xdr:rowOff>116477</xdr:rowOff>
    </xdr:to>
    <xdr:cxnSp macro="">
      <xdr:nvCxnSpPr>
        <xdr:cNvPr id="574" name="直線コネクタ 573"/>
        <xdr:cNvCxnSpPr/>
      </xdr:nvCxnSpPr>
      <xdr:spPr>
        <a:xfrm>
          <a:off x="13703300" y="1467339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31387</xdr:rowOff>
    </xdr:from>
    <xdr:to>
      <xdr:col>67</xdr:col>
      <xdr:colOff>101600</xdr:colOff>
      <xdr:row>85</xdr:row>
      <xdr:rowOff>132987</xdr:rowOff>
    </xdr:to>
    <xdr:sp macro="" textlink="">
      <xdr:nvSpPr>
        <xdr:cNvPr id="575" name="楕円 574"/>
        <xdr:cNvSpPr/>
      </xdr:nvSpPr>
      <xdr:spPr>
        <a:xfrm>
          <a:off x="12763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82187</xdr:rowOff>
    </xdr:from>
    <xdr:to>
      <xdr:col>71</xdr:col>
      <xdr:colOff>177800</xdr:colOff>
      <xdr:row>85</xdr:row>
      <xdr:rowOff>100149</xdr:rowOff>
    </xdr:to>
    <xdr:cxnSp macro="">
      <xdr:nvCxnSpPr>
        <xdr:cNvPr id="576" name="直線コネクタ 575"/>
        <xdr:cNvCxnSpPr/>
      </xdr:nvCxnSpPr>
      <xdr:spPr>
        <a:xfrm>
          <a:off x="12814300" y="1465543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577" name="n_1aveValue【児童館】&#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578" name="n_2aveValue【児童館】&#10;有形固定資産減価償却率"/>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579" name="n_3aveValue【児童館】&#10;有形固定資産減価償却率"/>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580" name="n_4aveValue【児童館】&#10;有形固定資産減価償却率"/>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169834</xdr:rowOff>
    </xdr:from>
    <xdr:ext cx="405111" cy="259045"/>
    <xdr:sp macro="" textlink="">
      <xdr:nvSpPr>
        <xdr:cNvPr id="581" name="n_1mainValue【児童館】&#10;有形固定資産減価償却率"/>
        <xdr:cNvSpPr txBox="1"/>
      </xdr:nvSpPr>
      <xdr:spPr>
        <a:xfrm>
          <a:off x="15266044" y="1474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158404</xdr:rowOff>
    </xdr:from>
    <xdr:ext cx="405111" cy="259045"/>
    <xdr:sp macro="" textlink="">
      <xdr:nvSpPr>
        <xdr:cNvPr id="582" name="n_2mainValue【児童館】&#10;有形固定資産減価償却率"/>
        <xdr:cNvSpPr txBox="1"/>
      </xdr:nvSpPr>
      <xdr:spPr>
        <a:xfrm>
          <a:off x="14389744" y="1473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142076</xdr:rowOff>
    </xdr:from>
    <xdr:ext cx="405111" cy="259045"/>
    <xdr:sp macro="" textlink="">
      <xdr:nvSpPr>
        <xdr:cNvPr id="583" name="n_3mainValue【児童館】&#10;有形固定資産減価償却率"/>
        <xdr:cNvSpPr txBox="1"/>
      </xdr:nvSpPr>
      <xdr:spPr>
        <a:xfrm>
          <a:off x="13500744" y="1471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124114</xdr:rowOff>
    </xdr:from>
    <xdr:ext cx="405111" cy="259045"/>
    <xdr:sp macro="" textlink="">
      <xdr:nvSpPr>
        <xdr:cNvPr id="584" name="n_4mainValue【児童館】&#10;有形固定資産減価償却率"/>
        <xdr:cNvSpPr txBox="1"/>
      </xdr:nvSpPr>
      <xdr:spPr>
        <a:xfrm>
          <a:off x="12611744" y="1469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608" name="直線コネクタ 607"/>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09"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10" name="直線コネクタ 609"/>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611" name="【児童館】&#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12" name="直線コネクタ 611"/>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13" name="【児童館】&#10;一人当たり面積平均値テキスト"/>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14" name="フローチャート: 判断 613"/>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615" name="フローチャート: 判断 614"/>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616" name="フローチャート: 判断 615"/>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617" name="フローチャート: 判断 616"/>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618" name="フローチャート: 判断 617"/>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24" name="楕円 623"/>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162577</xdr:rowOff>
    </xdr:from>
    <xdr:ext cx="469744" cy="259045"/>
    <xdr:sp macro="" textlink="">
      <xdr:nvSpPr>
        <xdr:cNvPr id="625" name="【児童館】&#10;一人当たり面積該当値テキスト"/>
        <xdr:cNvSpPr txBox="1"/>
      </xdr:nvSpPr>
      <xdr:spPr>
        <a:xfrm>
          <a:off x="22199600"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626" name="楕円 625"/>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627" name="直線コネクタ 626"/>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628" name="楕円 627"/>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85</xdr:row>
      <xdr:rowOff>19050</xdr:rowOff>
    </xdr:to>
    <xdr:cxnSp macro="">
      <xdr:nvCxnSpPr>
        <xdr:cNvPr id="629" name="直線コネクタ 628"/>
        <xdr:cNvCxnSpPr/>
      </xdr:nvCxnSpPr>
      <xdr:spPr>
        <a:xfrm>
          <a:off x="20434300" y="145313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630" name="楕円 629"/>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129539</xdr:rowOff>
    </xdr:to>
    <xdr:cxnSp macro="">
      <xdr:nvCxnSpPr>
        <xdr:cNvPr id="631" name="直線コネクタ 630"/>
        <xdr:cNvCxnSpPr/>
      </xdr:nvCxnSpPr>
      <xdr:spPr>
        <a:xfrm>
          <a:off x="19545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86361</xdr:rowOff>
    </xdr:from>
    <xdr:to>
      <xdr:col>98</xdr:col>
      <xdr:colOff>38100</xdr:colOff>
      <xdr:row>85</xdr:row>
      <xdr:rowOff>16511</xdr:rowOff>
    </xdr:to>
    <xdr:sp macro="" textlink="">
      <xdr:nvSpPr>
        <xdr:cNvPr id="632" name="楕円 631"/>
        <xdr:cNvSpPr/>
      </xdr:nvSpPr>
      <xdr:spPr>
        <a:xfrm>
          <a:off x="18605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137161</xdr:rowOff>
    </xdr:to>
    <xdr:cxnSp macro="">
      <xdr:nvCxnSpPr>
        <xdr:cNvPr id="633" name="直線コネクタ 632"/>
        <xdr:cNvCxnSpPr/>
      </xdr:nvCxnSpPr>
      <xdr:spPr>
        <a:xfrm flipV="1">
          <a:off x="18656300" y="14531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634" name="n_1ave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635" name="n_2aveValue【児童館】&#10;一人当たり面積"/>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636" name="n_3aveValue【児童館】&#10;一人当たり面積"/>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637" name="n_4aveValue【児童館】&#10;一人当たり面積"/>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86377</xdr:rowOff>
    </xdr:from>
    <xdr:ext cx="469744" cy="259045"/>
    <xdr:sp macro="" textlink="">
      <xdr:nvSpPr>
        <xdr:cNvPr id="638" name="n_1mainValue【児童館】&#10;一人当たり面積"/>
        <xdr:cNvSpPr txBox="1"/>
      </xdr:nvSpPr>
      <xdr:spPr>
        <a:xfrm>
          <a:off x="21075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25416</xdr:rowOff>
    </xdr:from>
    <xdr:ext cx="469744" cy="259045"/>
    <xdr:sp macro="" textlink="">
      <xdr:nvSpPr>
        <xdr:cNvPr id="639" name="n_2mainValue【児童館】&#10;一人当たり面積"/>
        <xdr:cNvSpPr txBox="1"/>
      </xdr:nvSpPr>
      <xdr:spPr>
        <a:xfrm>
          <a:off x="20199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640" name="n_3mainValue【児童館】&#10;一人当たり面積"/>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33038</xdr:rowOff>
    </xdr:from>
    <xdr:ext cx="469744" cy="259045"/>
    <xdr:sp macro="" textlink="">
      <xdr:nvSpPr>
        <xdr:cNvPr id="641" name="n_4mainValue【児童館】&#10;一人当たり面積"/>
        <xdr:cNvSpPr txBox="1"/>
      </xdr:nvSpPr>
      <xdr:spPr>
        <a:xfrm>
          <a:off x="18421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6" name="直線コネクタ 665"/>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9"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70" name="直線コネクタ 669"/>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671" name="【公民館】&#10;有形固定資産減価償却率平均値テキスト"/>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2" name="フローチャート: 判断 671"/>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3" name="フローチャート: 判断 672"/>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4" name="フローチャート: 判断 673"/>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75" name="フローチャート: 判断 674"/>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676" name="フローチャート: 判断 675"/>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103505</xdr:rowOff>
    </xdr:from>
    <xdr:to>
      <xdr:col>85</xdr:col>
      <xdr:colOff>177800</xdr:colOff>
      <xdr:row>107</xdr:row>
      <xdr:rowOff>33655</xdr:rowOff>
    </xdr:to>
    <xdr:sp macro="" textlink="">
      <xdr:nvSpPr>
        <xdr:cNvPr id="682" name="楕円 681"/>
        <xdr:cNvSpPr/>
      </xdr:nvSpPr>
      <xdr:spPr>
        <a:xfrm>
          <a:off x="162687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81932</xdr:rowOff>
    </xdr:from>
    <xdr:ext cx="405111" cy="259045"/>
    <xdr:sp macro="" textlink="">
      <xdr:nvSpPr>
        <xdr:cNvPr id="683" name="【公民館】&#10;有形固定資産減価償却率該当値テキスト"/>
        <xdr:cNvSpPr txBox="1"/>
      </xdr:nvSpPr>
      <xdr:spPr>
        <a:xfrm>
          <a:off x="16357600"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137795</xdr:rowOff>
    </xdr:from>
    <xdr:to>
      <xdr:col>81</xdr:col>
      <xdr:colOff>101600</xdr:colOff>
      <xdr:row>107</xdr:row>
      <xdr:rowOff>67945</xdr:rowOff>
    </xdr:to>
    <xdr:sp macro="" textlink="">
      <xdr:nvSpPr>
        <xdr:cNvPr id="684" name="楕円 683"/>
        <xdr:cNvSpPr/>
      </xdr:nvSpPr>
      <xdr:spPr>
        <a:xfrm>
          <a:off x="15430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154305</xdr:rowOff>
    </xdr:from>
    <xdr:to>
      <xdr:col>85</xdr:col>
      <xdr:colOff>127000</xdr:colOff>
      <xdr:row>107</xdr:row>
      <xdr:rowOff>17145</xdr:rowOff>
    </xdr:to>
    <xdr:cxnSp macro="">
      <xdr:nvCxnSpPr>
        <xdr:cNvPr id="685" name="直線コネクタ 684"/>
        <xdr:cNvCxnSpPr/>
      </xdr:nvCxnSpPr>
      <xdr:spPr>
        <a:xfrm flipV="1">
          <a:off x="15481300" y="183280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88264</xdr:rowOff>
    </xdr:from>
    <xdr:to>
      <xdr:col>76</xdr:col>
      <xdr:colOff>165100</xdr:colOff>
      <xdr:row>107</xdr:row>
      <xdr:rowOff>18414</xdr:rowOff>
    </xdr:to>
    <xdr:sp macro="" textlink="">
      <xdr:nvSpPr>
        <xdr:cNvPr id="686" name="楕円 685"/>
        <xdr:cNvSpPr/>
      </xdr:nvSpPr>
      <xdr:spPr>
        <a:xfrm>
          <a:off x="14541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139064</xdr:rowOff>
    </xdr:from>
    <xdr:to>
      <xdr:col>81</xdr:col>
      <xdr:colOff>50800</xdr:colOff>
      <xdr:row>107</xdr:row>
      <xdr:rowOff>17145</xdr:rowOff>
    </xdr:to>
    <xdr:cxnSp macro="">
      <xdr:nvCxnSpPr>
        <xdr:cNvPr id="687" name="直線コネクタ 686"/>
        <xdr:cNvCxnSpPr/>
      </xdr:nvCxnSpPr>
      <xdr:spPr>
        <a:xfrm>
          <a:off x="14592300" y="1831276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61595</xdr:rowOff>
    </xdr:from>
    <xdr:to>
      <xdr:col>72</xdr:col>
      <xdr:colOff>38100</xdr:colOff>
      <xdr:row>106</xdr:row>
      <xdr:rowOff>163195</xdr:rowOff>
    </xdr:to>
    <xdr:sp macro="" textlink="">
      <xdr:nvSpPr>
        <xdr:cNvPr id="688" name="楕円 687"/>
        <xdr:cNvSpPr/>
      </xdr:nvSpPr>
      <xdr:spPr>
        <a:xfrm>
          <a:off x="13652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112395</xdr:rowOff>
    </xdr:from>
    <xdr:to>
      <xdr:col>76</xdr:col>
      <xdr:colOff>114300</xdr:colOff>
      <xdr:row>106</xdr:row>
      <xdr:rowOff>139064</xdr:rowOff>
    </xdr:to>
    <xdr:cxnSp macro="">
      <xdr:nvCxnSpPr>
        <xdr:cNvPr id="689" name="直線コネクタ 688"/>
        <xdr:cNvCxnSpPr/>
      </xdr:nvCxnSpPr>
      <xdr:spPr>
        <a:xfrm>
          <a:off x="13703300" y="182860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34925</xdr:rowOff>
    </xdr:from>
    <xdr:to>
      <xdr:col>67</xdr:col>
      <xdr:colOff>101600</xdr:colOff>
      <xdr:row>106</xdr:row>
      <xdr:rowOff>136525</xdr:rowOff>
    </xdr:to>
    <xdr:sp macro="" textlink="">
      <xdr:nvSpPr>
        <xdr:cNvPr id="690" name="楕円 689"/>
        <xdr:cNvSpPr/>
      </xdr:nvSpPr>
      <xdr:spPr>
        <a:xfrm>
          <a:off x="12763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85725</xdr:rowOff>
    </xdr:from>
    <xdr:to>
      <xdr:col>71</xdr:col>
      <xdr:colOff>177800</xdr:colOff>
      <xdr:row>106</xdr:row>
      <xdr:rowOff>112395</xdr:rowOff>
    </xdr:to>
    <xdr:cxnSp macro="">
      <xdr:nvCxnSpPr>
        <xdr:cNvPr id="691" name="直線コネクタ 690"/>
        <xdr:cNvCxnSpPr/>
      </xdr:nvCxnSpPr>
      <xdr:spPr>
        <a:xfrm>
          <a:off x="12814300" y="182594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2" name="n_1aveValue【公民館】&#10;有形固定資産減価償却率"/>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93" name="n_2aveValue【公民館】&#10;有形固定資産減価償却率"/>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94" name="n_3aveValue【公民館】&#10;有形固定資産減価償却率"/>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695" name="n_4aveValue【公民館】&#10;有形固定資産減価償却率"/>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59072</xdr:rowOff>
    </xdr:from>
    <xdr:ext cx="405111" cy="259045"/>
    <xdr:sp macro="" textlink="">
      <xdr:nvSpPr>
        <xdr:cNvPr id="696" name="n_1mainValue【公民館】&#10;有形固定資産減価償却率"/>
        <xdr:cNvSpPr txBox="1"/>
      </xdr:nvSpPr>
      <xdr:spPr>
        <a:xfrm>
          <a:off x="15266044"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9541</xdr:rowOff>
    </xdr:from>
    <xdr:ext cx="405111" cy="259045"/>
    <xdr:sp macro="" textlink="">
      <xdr:nvSpPr>
        <xdr:cNvPr id="697" name="n_2mainValue【公民館】&#10;有形固定資産減価償却率"/>
        <xdr:cNvSpPr txBox="1"/>
      </xdr:nvSpPr>
      <xdr:spPr>
        <a:xfrm>
          <a:off x="14389744" y="1835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154322</xdr:rowOff>
    </xdr:from>
    <xdr:ext cx="405111" cy="259045"/>
    <xdr:sp macro="" textlink="">
      <xdr:nvSpPr>
        <xdr:cNvPr id="698" name="n_3mainValue【公民館】&#10;有形固定資産減価償却率"/>
        <xdr:cNvSpPr txBox="1"/>
      </xdr:nvSpPr>
      <xdr:spPr>
        <a:xfrm>
          <a:off x="13500744" y="183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127652</xdr:rowOff>
    </xdr:from>
    <xdr:ext cx="405111" cy="259045"/>
    <xdr:sp macro="" textlink="">
      <xdr:nvSpPr>
        <xdr:cNvPr id="699" name="n_4mainValue【公民館】&#10;有形固定資産減価償却率"/>
        <xdr:cNvSpPr txBox="1"/>
      </xdr:nvSpPr>
      <xdr:spPr>
        <a:xfrm>
          <a:off x="12611744" y="183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5" name="直線コネクタ 724"/>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6"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7" name="直線コネクタ 726"/>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8" name="【公民館】&#10;一人当たり面積最大値テキスト"/>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9" name="直線コネクタ 728"/>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730" name="【公民館】&#10;一人当たり面積平均値テキスト"/>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31" name="フローチャート: 判断 730"/>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2" name="フローチャート: 判断 731"/>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3" name="フローチャート: 判断 732"/>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4" name="フローチャート: 判断 733"/>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35" name="フローチャート: 判断 734"/>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741" name="楕円 740"/>
        <xdr:cNvSpPr/>
      </xdr:nvSpPr>
      <xdr:spPr>
        <a:xfrm>
          <a:off x="22110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160945</xdr:rowOff>
    </xdr:from>
    <xdr:ext cx="469744" cy="259045"/>
    <xdr:sp macro="" textlink="">
      <xdr:nvSpPr>
        <xdr:cNvPr id="742" name="【公民館】&#10;一人当たり面積該当値テキスト"/>
        <xdr:cNvSpPr txBox="1"/>
      </xdr:nvSpPr>
      <xdr:spPr>
        <a:xfrm>
          <a:off x="22199600" y="1799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84182</xdr:rowOff>
    </xdr:from>
    <xdr:to>
      <xdr:col>112</xdr:col>
      <xdr:colOff>38100</xdr:colOff>
      <xdr:row>107</xdr:row>
      <xdr:rowOff>14332</xdr:rowOff>
    </xdr:to>
    <xdr:sp macro="" textlink="">
      <xdr:nvSpPr>
        <xdr:cNvPr id="743" name="楕円 742"/>
        <xdr:cNvSpPr/>
      </xdr:nvSpPr>
      <xdr:spPr>
        <a:xfrm>
          <a:off x="21272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17418</xdr:rowOff>
    </xdr:from>
    <xdr:to>
      <xdr:col>116</xdr:col>
      <xdr:colOff>63500</xdr:colOff>
      <xdr:row>106</xdr:row>
      <xdr:rowOff>134982</xdr:rowOff>
    </xdr:to>
    <xdr:cxnSp macro="">
      <xdr:nvCxnSpPr>
        <xdr:cNvPr id="744" name="直線コネクタ 743"/>
        <xdr:cNvCxnSpPr/>
      </xdr:nvCxnSpPr>
      <xdr:spPr>
        <a:xfrm flipV="1">
          <a:off x="21323300" y="18191118"/>
          <a:ext cx="838200" cy="1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141332</xdr:rowOff>
    </xdr:from>
    <xdr:to>
      <xdr:col>107</xdr:col>
      <xdr:colOff>101600</xdr:colOff>
      <xdr:row>107</xdr:row>
      <xdr:rowOff>71482</xdr:rowOff>
    </xdr:to>
    <xdr:sp macro="" textlink="">
      <xdr:nvSpPr>
        <xdr:cNvPr id="745" name="楕円 744"/>
        <xdr:cNvSpPr/>
      </xdr:nvSpPr>
      <xdr:spPr>
        <a:xfrm>
          <a:off x="20383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134982</xdr:rowOff>
    </xdr:from>
    <xdr:to>
      <xdr:col>111</xdr:col>
      <xdr:colOff>177800</xdr:colOff>
      <xdr:row>107</xdr:row>
      <xdr:rowOff>20682</xdr:rowOff>
    </xdr:to>
    <xdr:cxnSp macro="">
      <xdr:nvCxnSpPr>
        <xdr:cNvPr id="746" name="直線コネクタ 745"/>
        <xdr:cNvCxnSpPr/>
      </xdr:nvCxnSpPr>
      <xdr:spPr>
        <a:xfrm flipV="1">
          <a:off x="20434300" y="1830868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47" name="楕円 746"/>
        <xdr:cNvSpPr/>
      </xdr:nvSpPr>
      <xdr:spPr>
        <a:xfrm>
          <a:off x="19494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20682</xdr:rowOff>
    </xdr:from>
    <xdr:to>
      <xdr:col>107</xdr:col>
      <xdr:colOff>50800</xdr:colOff>
      <xdr:row>107</xdr:row>
      <xdr:rowOff>25581</xdr:rowOff>
    </xdr:to>
    <xdr:cxnSp macro="">
      <xdr:nvCxnSpPr>
        <xdr:cNvPr id="748" name="直線コネクタ 747"/>
        <xdr:cNvCxnSpPr/>
      </xdr:nvCxnSpPr>
      <xdr:spPr>
        <a:xfrm flipV="1">
          <a:off x="19545300" y="1836583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749" name="楕円 748"/>
        <xdr:cNvSpPr/>
      </xdr:nvSpPr>
      <xdr:spPr>
        <a:xfrm>
          <a:off x="18605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25581</xdr:rowOff>
    </xdr:from>
    <xdr:to>
      <xdr:col>102</xdr:col>
      <xdr:colOff>114300</xdr:colOff>
      <xdr:row>107</xdr:row>
      <xdr:rowOff>32113</xdr:rowOff>
    </xdr:to>
    <xdr:cxnSp macro="">
      <xdr:nvCxnSpPr>
        <xdr:cNvPr id="750" name="直線コネクタ 749"/>
        <xdr:cNvCxnSpPr/>
      </xdr:nvCxnSpPr>
      <xdr:spPr>
        <a:xfrm flipV="1">
          <a:off x="18656300" y="183707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751" name="n_1aveValue【公民館】&#10;一人当たり面積"/>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52" name="n_2aveValue【公民館】&#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753" name="n_3aveValue【公民館】&#10;一人当たり面積"/>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754" name="n_4aveValue【公民館】&#10;一人当たり面積"/>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30859</xdr:rowOff>
    </xdr:from>
    <xdr:ext cx="469744" cy="259045"/>
    <xdr:sp macro="" textlink="">
      <xdr:nvSpPr>
        <xdr:cNvPr id="755" name="n_1mainValue【公民館】&#10;一人当たり面積"/>
        <xdr:cNvSpPr txBox="1"/>
      </xdr:nvSpPr>
      <xdr:spPr>
        <a:xfrm>
          <a:off x="21075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88009</xdr:rowOff>
    </xdr:from>
    <xdr:ext cx="469744" cy="259045"/>
    <xdr:sp macro="" textlink="">
      <xdr:nvSpPr>
        <xdr:cNvPr id="756" name="n_2mainValue【公民館】&#10;一人当たり面積"/>
        <xdr:cNvSpPr txBox="1"/>
      </xdr:nvSpPr>
      <xdr:spPr>
        <a:xfrm>
          <a:off x="20199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57" name="n_3mainValue【公民館】&#10;一人当たり面積"/>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758" name="n_4mainValue【公民館】&#10;一人当たり面積"/>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道路、橋りょう・トンネル、公営住宅及び学校施設は類似団体より低い数値となっている。令和元年度まで平均より高い数値を示していた学校施設については令和元年度の黒石小学校新設と旧東英中学校の売却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年度から平均より低い数値となった。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児童館と公民館については類似団体平均値より高い数値となっており、特に児童館は令和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年度は平均より</a:t>
          </a:r>
          <a:r>
            <a:rPr kumimoji="1" lang="en-US" altLang="ja-JP" sz="1300">
              <a:latin typeface="ＭＳ Ｐゴシック" panose="020B0600070205080204" pitchFamily="50" charset="-128"/>
              <a:ea typeface="ＭＳ Ｐゴシック" panose="020B0600070205080204" pitchFamily="50" charset="-128"/>
            </a:rPr>
            <a:t>29.3</a:t>
          </a:r>
          <a:r>
            <a:rPr kumimoji="1" lang="ja-JP" altLang="en-US" sz="1300">
              <a:latin typeface="ＭＳ Ｐゴシック" panose="020B0600070205080204" pitchFamily="50" charset="-128"/>
              <a:ea typeface="ＭＳ Ｐゴシック" panose="020B0600070205080204" pitchFamily="50" charset="-128"/>
            </a:rPr>
            <a:t>ポイントも高い数値であり、他団体に比べ老朽化が進んでいることが分かる。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全体的に施設の老朽化が進んでいることから、計画的な更新、除却等が必要であるため、各施設の個別施設計画における老朽化状況等を精査しながら取り組んでいく。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31,003
30,800
217.05
21,546,929
20,223,610
1,000,266
9,093,792
11,895,655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82550</xdr:rowOff>
    </xdr:from>
    <xdr:to>
      <xdr:col>24</xdr:col>
      <xdr:colOff>62865</xdr:colOff>
      <xdr:row>40</xdr:row>
      <xdr:rowOff>127000</xdr:rowOff>
    </xdr:to>
    <xdr:cxnSp macro="">
      <xdr:nvCxnSpPr>
        <xdr:cNvPr id="56" name="直線コネクタ 55"/>
        <xdr:cNvCxnSpPr/>
      </xdr:nvCxnSpPr>
      <xdr:spPr>
        <a:xfrm flipV="1">
          <a:off x="4634865" y="57404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29227</xdr:rowOff>
    </xdr:from>
    <xdr:ext cx="340478" cy="259045"/>
    <xdr:sp macro="" textlink="">
      <xdr:nvSpPr>
        <xdr:cNvPr id="59" name="【図書館】&#10;有形固定資産減価償却率最大値テキスト"/>
        <xdr:cNvSpPr txBox="1"/>
      </xdr:nvSpPr>
      <xdr:spPr>
        <a:xfrm>
          <a:off x="4673600"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82550</xdr:rowOff>
    </xdr:from>
    <xdr:to>
      <xdr:col>24</xdr:col>
      <xdr:colOff>152400</xdr:colOff>
      <xdr:row>33</xdr:row>
      <xdr:rowOff>82550</xdr:rowOff>
    </xdr:to>
    <xdr:cxnSp macro="">
      <xdr:nvCxnSpPr>
        <xdr:cNvPr id="60" name="直線コネクタ 59"/>
        <xdr:cNvCxnSpPr/>
      </xdr:nvCxnSpPr>
      <xdr:spPr>
        <a:xfrm>
          <a:off x="4546600" y="57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57167</xdr:rowOff>
    </xdr:from>
    <xdr:ext cx="405111" cy="259045"/>
    <xdr:sp macro="" textlink="">
      <xdr:nvSpPr>
        <xdr:cNvPr id="61" name="【図書館】&#10;有形固定資産減価償却率平均値テキスト"/>
        <xdr:cNvSpPr txBox="1"/>
      </xdr:nvSpPr>
      <xdr:spPr>
        <a:xfrm>
          <a:off x="467360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62" name="フローチャート: 判断 61"/>
        <xdr:cNvSpPr/>
      </xdr:nvSpPr>
      <xdr:spPr>
        <a:xfrm>
          <a:off x="45847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59690</xdr:rowOff>
    </xdr:from>
    <xdr:to>
      <xdr:col>20</xdr:col>
      <xdr:colOff>38100</xdr:colOff>
      <xdr:row>36</xdr:row>
      <xdr:rowOff>161290</xdr:rowOff>
    </xdr:to>
    <xdr:sp macro="" textlink="">
      <xdr:nvSpPr>
        <xdr:cNvPr id="63" name="フローチャート: 判断 62"/>
        <xdr:cNvSpPr/>
      </xdr:nvSpPr>
      <xdr:spPr>
        <a:xfrm>
          <a:off x="3746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152417</xdr:rowOff>
    </xdr:from>
    <xdr:ext cx="405111" cy="259045"/>
    <xdr:sp macro="" textlink="">
      <xdr:nvSpPr>
        <xdr:cNvPr id="64" name="n_1aveValue【図書館】&#10;有形固定資産減価償却率"/>
        <xdr:cNvSpPr txBox="1"/>
      </xdr:nvSpPr>
      <xdr:spPr>
        <a:xfrm>
          <a:off x="35820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60960</xdr:rowOff>
    </xdr:from>
    <xdr:to>
      <xdr:col>15</xdr:col>
      <xdr:colOff>101600</xdr:colOff>
      <xdr:row>36</xdr:row>
      <xdr:rowOff>162560</xdr:rowOff>
    </xdr:to>
    <xdr:sp macro="" textlink="">
      <xdr:nvSpPr>
        <xdr:cNvPr id="65" name="フローチャート: 判断 64"/>
        <xdr:cNvSpPr/>
      </xdr:nvSpPr>
      <xdr:spPr>
        <a:xfrm>
          <a:off x="2857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7637</xdr:rowOff>
    </xdr:from>
    <xdr:ext cx="405111" cy="259045"/>
    <xdr:sp macro="" textlink="">
      <xdr:nvSpPr>
        <xdr:cNvPr id="66" name="n_2aveValue【図書館】&#10;有形固定資産減価償却率"/>
        <xdr:cNvSpPr txBox="1"/>
      </xdr:nvSpPr>
      <xdr:spPr>
        <a:xfrm>
          <a:off x="27057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41910</xdr:rowOff>
    </xdr:from>
    <xdr:to>
      <xdr:col>10</xdr:col>
      <xdr:colOff>165100</xdr:colOff>
      <xdr:row>36</xdr:row>
      <xdr:rowOff>143510</xdr:rowOff>
    </xdr:to>
    <xdr:sp macro="" textlink="">
      <xdr:nvSpPr>
        <xdr:cNvPr id="67" name="フローチャート: 判断 66"/>
        <xdr:cNvSpPr/>
      </xdr:nvSpPr>
      <xdr:spPr>
        <a:xfrm>
          <a:off x="1968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34</xdr:row>
      <xdr:rowOff>160037</xdr:rowOff>
    </xdr:from>
    <xdr:ext cx="405111" cy="259045"/>
    <xdr:sp macro="" textlink="">
      <xdr:nvSpPr>
        <xdr:cNvPr id="68" name="n_3aveValue【図書館】&#10;有形固定資産減価償却率"/>
        <xdr:cNvSpPr txBox="1"/>
      </xdr:nvSpPr>
      <xdr:spPr>
        <a:xfrm>
          <a:off x="1816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25400</xdr:rowOff>
    </xdr:from>
    <xdr:to>
      <xdr:col>6</xdr:col>
      <xdr:colOff>38100</xdr:colOff>
      <xdr:row>36</xdr:row>
      <xdr:rowOff>127000</xdr:rowOff>
    </xdr:to>
    <xdr:sp macro="" textlink="">
      <xdr:nvSpPr>
        <xdr:cNvPr id="69" name="フローチャート: 判断 68"/>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34</xdr:row>
      <xdr:rowOff>143527</xdr:rowOff>
    </xdr:from>
    <xdr:ext cx="405111" cy="259045"/>
    <xdr:sp macro="" textlink="">
      <xdr:nvSpPr>
        <xdr:cNvPr id="70" name="n_4aveValue【図書館】&#10;有形固定資産減価償却率"/>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31750</xdr:rowOff>
    </xdr:from>
    <xdr:to>
      <xdr:col>24</xdr:col>
      <xdr:colOff>114300</xdr:colOff>
      <xdr:row>33</xdr:row>
      <xdr:rowOff>133350</xdr:rowOff>
    </xdr:to>
    <xdr:sp macro="" textlink="">
      <xdr:nvSpPr>
        <xdr:cNvPr id="76" name="楕円 75"/>
        <xdr:cNvSpPr/>
      </xdr:nvSpPr>
      <xdr:spPr>
        <a:xfrm>
          <a:off x="45847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156227</xdr:rowOff>
    </xdr:from>
    <xdr:ext cx="340478" cy="259045"/>
    <xdr:sp macro="" textlink="">
      <xdr:nvSpPr>
        <xdr:cNvPr id="77" name="【図書館】&#10;有形固定資産減価償却率該当値テキスト"/>
        <xdr:cNvSpPr txBox="1"/>
      </xdr:nvSpPr>
      <xdr:spPr>
        <a:xfrm>
          <a:off x="4673600" y="564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6350</xdr:rowOff>
    </xdr:from>
    <xdr:to>
      <xdr:col>20</xdr:col>
      <xdr:colOff>38100</xdr:colOff>
      <xdr:row>33</xdr:row>
      <xdr:rowOff>107950</xdr:rowOff>
    </xdr:to>
    <xdr:sp macro="" textlink="">
      <xdr:nvSpPr>
        <xdr:cNvPr id="78" name="楕円 77"/>
        <xdr:cNvSpPr/>
      </xdr:nvSpPr>
      <xdr:spPr>
        <a:xfrm>
          <a:off x="3746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57150</xdr:rowOff>
    </xdr:from>
    <xdr:to>
      <xdr:col>24</xdr:col>
      <xdr:colOff>63500</xdr:colOff>
      <xdr:row>33</xdr:row>
      <xdr:rowOff>82550</xdr:rowOff>
    </xdr:to>
    <xdr:cxnSp macro="">
      <xdr:nvCxnSpPr>
        <xdr:cNvPr id="79" name="直線コネクタ 78"/>
        <xdr:cNvCxnSpPr/>
      </xdr:nvCxnSpPr>
      <xdr:spPr>
        <a:xfrm>
          <a:off x="3797300" y="5715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31</xdr:row>
      <xdr:rowOff>124477</xdr:rowOff>
    </xdr:from>
    <xdr:ext cx="340478" cy="259045"/>
    <xdr:sp macro="" textlink="">
      <xdr:nvSpPr>
        <xdr:cNvPr id="80" name="n_1mainValue【図書館】&#10;有形固定資産減価償却率"/>
        <xdr:cNvSpPr txBox="1"/>
      </xdr:nvSpPr>
      <xdr:spPr>
        <a:xfrm>
          <a:off x="36143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02" name="直線コネクタ 101"/>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3"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4" name="直線コネクタ 103"/>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05" name="【図書館】&#10;一人当たり面積最大値テキスト"/>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06" name="直線コネクタ 105"/>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07" name="【図書館】&#10;一人当たり面積平均値テキスト"/>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08" name="フローチャート: 判断 107"/>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09" name="フローチャート: 判断 108"/>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56659</xdr:rowOff>
    </xdr:from>
    <xdr:ext cx="469744" cy="259045"/>
    <xdr:sp macro="" textlink="">
      <xdr:nvSpPr>
        <xdr:cNvPr id="110" name="n_1aveValue【図書館】&#10;一人当たり面積"/>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114554</xdr:rowOff>
    </xdr:from>
    <xdr:to>
      <xdr:col>46</xdr:col>
      <xdr:colOff>38100</xdr:colOff>
      <xdr:row>40</xdr:row>
      <xdr:rowOff>44704</xdr:rowOff>
    </xdr:to>
    <xdr:sp macro="" textlink="">
      <xdr:nvSpPr>
        <xdr:cNvPr id="111" name="フローチャート: 判断 110"/>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61231</xdr:rowOff>
    </xdr:from>
    <xdr:ext cx="469744" cy="259045"/>
    <xdr:sp macro="" textlink="">
      <xdr:nvSpPr>
        <xdr:cNvPr id="112" name="n_2aveValue【図書館】&#10;一人当たり面積"/>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119126</xdr:rowOff>
    </xdr:from>
    <xdr:to>
      <xdr:col>41</xdr:col>
      <xdr:colOff>101600</xdr:colOff>
      <xdr:row>40</xdr:row>
      <xdr:rowOff>49276</xdr:rowOff>
    </xdr:to>
    <xdr:sp macro="" textlink="">
      <xdr:nvSpPr>
        <xdr:cNvPr id="113" name="フローチャート: 判断 112"/>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65803</xdr:rowOff>
    </xdr:from>
    <xdr:ext cx="469744" cy="259045"/>
    <xdr:sp macro="" textlink="">
      <xdr:nvSpPr>
        <xdr:cNvPr id="114" name="n_3aveValue【図書館】&#10;一人当たり面積"/>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123698</xdr:rowOff>
    </xdr:from>
    <xdr:to>
      <xdr:col>36</xdr:col>
      <xdr:colOff>165100</xdr:colOff>
      <xdr:row>40</xdr:row>
      <xdr:rowOff>53848</xdr:rowOff>
    </xdr:to>
    <xdr:sp macro="" textlink="">
      <xdr:nvSpPr>
        <xdr:cNvPr id="115" name="フローチャート: 判断 114"/>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70375</xdr:rowOff>
    </xdr:from>
    <xdr:ext cx="469744" cy="259045"/>
    <xdr:sp macro="" textlink="">
      <xdr:nvSpPr>
        <xdr:cNvPr id="116" name="n_4aveValue【図書館】&#10;一人当たり面積"/>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66548</xdr:rowOff>
    </xdr:from>
    <xdr:to>
      <xdr:col>55</xdr:col>
      <xdr:colOff>50800</xdr:colOff>
      <xdr:row>40</xdr:row>
      <xdr:rowOff>168148</xdr:rowOff>
    </xdr:to>
    <xdr:sp macro="" textlink="">
      <xdr:nvSpPr>
        <xdr:cNvPr id="122" name="楕円 121"/>
        <xdr:cNvSpPr/>
      </xdr:nvSpPr>
      <xdr:spPr>
        <a:xfrm>
          <a:off x="104267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44975</xdr:rowOff>
    </xdr:from>
    <xdr:ext cx="469744" cy="259045"/>
    <xdr:sp macro="" textlink="">
      <xdr:nvSpPr>
        <xdr:cNvPr id="123" name="【図書館】&#10;一人当たり面積該当値テキスト"/>
        <xdr:cNvSpPr txBox="1"/>
      </xdr:nvSpPr>
      <xdr:spPr>
        <a:xfrm>
          <a:off x="10515600"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24" name="楕円 123"/>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117348</xdr:rowOff>
    </xdr:from>
    <xdr:to>
      <xdr:col>55</xdr:col>
      <xdr:colOff>0</xdr:colOff>
      <xdr:row>40</xdr:row>
      <xdr:rowOff>121920</xdr:rowOff>
    </xdr:to>
    <xdr:cxnSp macro="">
      <xdr:nvCxnSpPr>
        <xdr:cNvPr id="125" name="直線コネクタ 124"/>
        <xdr:cNvCxnSpPr/>
      </xdr:nvCxnSpPr>
      <xdr:spPr>
        <a:xfrm flipV="1">
          <a:off x="9639300" y="6975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163847</xdr:rowOff>
    </xdr:from>
    <xdr:ext cx="469744" cy="259045"/>
    <xdr:sp macro="" textlink="">
      <xdr:nvSpPr>
        <xdr:cNvPr id="126" name="n_1mainValue【図書館】&#10;一人当たり面積"/>
        <xdr:cNvSpPr txBox="1"/>
      </xdr:nvSpPr>
      <xdr:spPr>
        <a:xfrm>
          <a:off x="9391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7" name="テキスト ボックス 13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9" name="テキスト ボックス 13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7" name="テキスト ボックス 14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9" name="テキスト ボックス 14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51" name="直線コネクタ 150"/>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3" name="直線コネクタ 15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4"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5" name="直線コネクタ 15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56" name="【体育館・プール】&#10;有形固定資産減価償却率平均値テキスト"/>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57" name="フローチャート: 判断 15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58" name="フローチャート: 判断 15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161942</xdr:rowOff>
    </xdr:from>
    <xdr:ext cx="405111" cy="259045"/>
    <xdr:sp macro="" textlink="">
      <xdr:nvSpPr>
        <xdr:cNvPr id="159" name="n_1aveValue【体育館・プール】&#10;有形固定資産減価償却率"/>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19685</xdr:rowOff>
    </xdr:from>
    <xdr:to>
      <xdr:col>15</xdr:col>
      <xdr:colOff>101600</xdr:colOff>
      <xdr:row>60</xdr:row>
      <xdr:rowOff>121285</xdr:rowOff>
    </xdr:to>
    <xdr:sp macro="" textlink="">
      <xdr:nvSpPr>
        <xdr:cNvPr id="160" name="フローチャート: 判断 159"/>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112412</xdr:rowOff>
    </xdr:from>
    <xdr:ext cx="405111" cy="259045"/>
    <xdr:sp macro="" textlink="">
      <xdr:nvSpPr>
        <xdr:cNvPr id="161" name="n_2aveValue【体育館・プール】&#10;有形固定資産減価償却率"/>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8255</xdr:rowOff>
    </xdr:from>
    <xdr:to>
      <xdr:col>10</xdr:col>
      <xdr:colOff>165100</xdr:colOff>
      <xdr:row>60</xdr:row>
      <xdr:rowOff>109855</xdr:rowOff>
    </xdr:to>
    <xdr:sp macro="" textlink="">
      <xdr:nvSpPr>
        <xdr:cNvPr id="162" name="フローチャート: 判断 161"/>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100982</xdr:rowOff>
    </xdr:from>
    <xdr:ext cx="405111" cy="259045"/>
    <xdr:sp macro="" textlink="">
      <xdr:nvSpPr>
        <xdr:cNvPr id="163" name="n_3aveValue【体育館・プール】&#10;有形固定資産減価償却率"/>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158750</xdr:rowOff>
    </xdr:from>
    <xdr:to>
      <xdr:col>6</xdr:col>
      <xdr:colOff>38100</xdr:colOff>
      <xdr:row>60</xdr:row>
      <xdr:rowOff>88900</xdr:rowOff>
    </xdr:to>
    <xdr:sp macro="" textlink="">
      <xdr:nvSpPr>
        <xdr:cNvPr id="164" name="フローチャート: 判断 163"/>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60</xdr:row>
      <xdr:rowOff>80027</xdr:rowOff>
    </xdr:from>
    <xdr:ext cx="405111" cy="259045"/>
    <xdr:sp macro="" textlink="">
      <xdr:nvSpPr>
        <xdr:cNvPr id="165" name="n_4aveValue【体育館・プール】&#10;有形固定資産減価償却率"/>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36830</xdr:rowOff>
    </xdr:from>
    <xdr:to>
      <xdr:col>24</xdr:col>
      <xdr:colOff>114300</xdr:colOff>
      <xdr:row>60</xdr:row>
      <xdr:rowOff>138430</xdr:rowOff>
    </xdr:to>
    <xdr:sp macro="" textlink="">
      <xdr:nvSpPr>
        <xdr:cNvPr id="171" name="楕円 170"/>
        <xdr:cNvSpPr/>
      </xdr:nvSpPr>
      <xdr:spPr>
        <a:xfrm>
          <a:off x="4584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59707</xdr:rowOff>
    </xdr:from>
    <xdr:ext cx="405111" cy="259045"/>
    <xdr:sp macro="" textlink="">
      <xdr:nvSpPr>
        <xdr:cNvPr id="172" name="【体育館・プール】&#10;有形固定資産減価償却率該当値テキスト"/>
        <xdr:cNvSpPr txBox="1"/>
      </xdr:nvSpPr>
      <xdr:spPr>
        <a:xfrm>
          <a:off x="4673600"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168275</xdr:rowOff>
    </xdr:from>
    <xdr:to>
      <xdr:col>20</xdr:col>
      <xdr:colOff>38100</xdr:colOff>
      <xdr:row>60</xdr:row>
      <xdr:rowOff>98425</xdr:rowOff>
    </xdr:to>
    <xdr:sp macro="" textlink="">
      <xdr:nvSpPr>
        <xdr:cNvPr id="173" name="楕円 172"/>
        <xdr:cNvSpPr/>
      </xdr:nvSpPr>
      <xdr:spPr>
        <a:xfrm>
          <a:off x="3746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47625</xdr:rowOff>
    </xdr:from>
    <xdr:to>
      <xdr:col>24</xdr:col>
      <xdr:colOff>63500</xdr:colOff>
      <xdr:row>60</xdr:row>
      <xdr:rowOff>87630</xdr:rowOff>
    </xdr:to>
    <xdr:cxnSp macro="">
      <xdr:nvCxnSpPr>
        <xdr:cNvPr id="174" name="直線コネクタ 173"/>
        <xdr:cNvCxnSpPr/>
      </xdr:nvCxnSpPr>
      <xdr:spPr>
        <a:xfrm>
          <a:off x="3797300" y="103346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128270</xdr:rowOff>
    </xdr:from>
    <xdr:to>
      <xdr:col>15</xdr:col>
      <xdr:colOff>101600</xdr:colOff>
      <xdr:row>60</xdr:row>
      <xdr:rowOff>58420</xdr:rowOff>
    </xdr:to>
    <xdr:sp macro="" textlink="">
      <xdr:nvSpPr>
        <xdr:cNvPr id="175" name="楕円 174"/>
        <xdr:cNvSpPr/>
      </xdr:nvSpPr>
      <xdr:spPr>
        <a:xfrm>
          <a:off x="2857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xdr:rowOff>
    </xdr:from>
    <xdr:to>
      <xdr:col>19</xdr:col>
      <xdr:colOff>177800</xdr:colOff>
      <xdr:row>60</xdr:row>
      <xdr:rowOff>47625</xdr:rowOff>
    </xdr:to>
    <xdr:cxnSp macro="">
      <xdr:nvCxnSpPr>
        <xdr:cNvPr id="176" name="直線コネクタ 175"/>
        <xdr:cNvCxnSpPr/>
      </xdr:nvCxnSpPr>
      <xdr:spPr>
        <a:xfrm>
          <a:off x="2908300" y="102946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86360</xdr:rowOff>
    </xdr:from>
    <xdr:to>
      <xdr:col>10</xdr:col>
      <xdr:colOff>165100</xdr:colOff>
      <xdr:row>60</xdr:row>
      <xdr:rowOff>16510</xdr:rowOff>
    </xdr:to>
    <xdr:sp macro="" textlink="">
      <xdr:nvSpPr>
        <xdr:cNvPr id="177" name="楕円 176"/>
        <xdr:cNvSpPr/>
      </xdr:nvSpPr>
      <xdr:spPr>
        <a:xfrm>
          <a:off x="1968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137160</xdr:rowOff>
    </xdr:from>
    <xdr:to>
      <xdr:col>15</xdr:col>
      <xdr:colOff>50800</xdr:colOff>
      <xdr:row>60</xdr:row>
      <xdr:rowOff>7620</xdr:rowOff>
    </xdr:to>
    <xdr:cxnSp macro="">
      <xdr:nvCxnSpPr>
        <xdr:cNvPr id="178" name="直線コネクタ 177"/>
        <xdr:cNvCxnSpPr/>
      </xdr:nvCxnSpPr>
      <xdr:spPr>
        <a:xfrm>
          <a:off x="2019300" y="102527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44450</xdr:rowOff>
    </xdr:from>
    <xdr:to>
      <xdr:col>6</xdr:col>
      <xdr:colOff>38100</xdr:colOff>
      <xdr:row>59</xdr:row>
      <xdr:rowOff>146050</xdr:rowOff>
    </xdr:to>
    <xdr:sp macro="" textlink="">
      <xdr:nvSpPr>
        <xdr:cNvPr id="179" name="楕円 178"/>
        <xdr:cNvSpPr/>
      </xdr:nvSpPr>
      <xdr:spPr>
        <a:xfrm>
          <a:off x="1079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95250</xdr:rowOff>
    </xdr:from>
    <xdr:to>
      <xdr:col>10</xdr:col>
      <xdr:colOff>114300</xdr:colOff>
      <xdr:row>59</xdr:row>
      <xdr:rowOff>137160</xdr:rowOff>
    </xdr:to>
    <xdr:cxnSp macro="">
      <xdr:nvCxnSpPr>
        <xdr:cNvPr id="180" name="直線コネクタ 179"/>
        <xdr:cNvCxnSpPr/>
      </xdr:nvCxnSpPr>
      <xdr:spPr>
        <a:xfrm>
          <a:off x="1130300" y="10210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81" name="n_1mainValue【体育館・プール】&#10;有形固定資産減価償却率"/>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182" name="n_2mainValue【体育館・プール】&#10;有形固定資産減価償却率"/>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183" name="n_3mainValue【体育館・プール】&#10;有形固定資産減価償却率"/>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162577</xdr:rowOff>
    </xdr:from>
    <xdr:ext cx="405111" cy="259045"/>
    <xdr:sp macro="" textlink="">
      <xdr:nvSpPr>
        <xdr:cNvPr id="184" name="n_4mainValue【体育館・プール】&#10;有形固定資産減価償却率"/>
        <xdr:cNvSpPr txBox="1"/>
      </xdr:nvSpPr>
      <xdr:spPr>
        <a:xfrm>
          <a:off x="927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5" name="直線コネクタ 19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6" name="テキスト ボックス 19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7" name="直線コネクタ 19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8" name="テキスト ボックス 19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9" name="直線コネクタ 19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0" name="テキスト ボックス 19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1" name="直線コネクタ 20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2" name="テキスト ボックス 20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3" name="直線コネクタ 20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4" name="テキスト ボックス 20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08" name="直線コネクタ 207"/>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0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10" name="直線コネクタ 20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11"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12" name="直線コネクタ 211"/>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13" name="【体育館・プール】&#10;一人当たり面積平均値テキスト"/>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14" name="フローチャート: 判断 213"/>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15" name="フローチャート: 判断 214"/>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157243</xdr:rowOff>
    </xdr:from>
    <xdr:ext cx="469744" cy="259045"/>
    <xdr:sp macro="" textlink="">
      <xdr:nvSpPr>
        <xdr:cNvPr id="216" name="n_1aveValue【体育館・プール】&#10;一人当たり面積"/>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44069</xdr:rowOff>
    </xdr:from>
    <xdr:to>
      <xdr:col>46</xdr:col>
      <xdr:colOff>38100</xdr:colOff>
      <xdr:row>63</xdr:row>
      <xdr:rowOff>145669</xdr:rowOff>
    </xdr:to>
    <xdr:sp macro="" textlink="">
      <xdr:nvSpPr>
        <xdr:cNvPr id="217" name="フローチャート: 判断 216"/>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162196</xdr:rowOff>
    </xdr:from>
    <xdr:ext cx="469744" cy="259045"/>
    <xdr:sp macro="" textlink="">
      <xdr:nvSpPr>
        <xdr:cNvPr id="218" name="n_2aveValue【体育館・プール】&#10;一人当たり面積"/>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53594</xdr:rowOff>
    </xdr:from>
    <xdr:to>
      <xdr:col>41</xdr:col>
      <xdr:colOff>101600</xdr:colOff>
      <xdr:row>63</xdr:row>
      <xdr:rowOff>155194</xdr:rowOff>
    </xdr:to>
    <xdr:sp macro="" textlink="">
      <xdr:nvSpPr>
        <xdr:cNvPr id="219" name="フローチャート: 判断 218"/>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271</xdr:rowOff>
    </xdr:from>
    <xdr:ext cx="469744" cy="259045"/>
    <xdr:sp macro="" textlink="">
      <xdr:nvSpPr>
        <xdr:cNvPr id="220" name="n_3aveValue【体育館・プール】&#10;一人当たり面積"/>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65786</xdr:rowOff>
    </xdr:from>
    <xdr:to>
      <xdr:col>36</xdr:col>
      <xdr:colOff>165100</xdr:colOff>
      <xdr:row>63</xdr:row>
      <xdr:rowOff>167386</xdr:rowOff>
    </xdr:to>
    <xdr:sp macro="" textlink="">
      <xdr:nvSpPr>
        <xdr:cNvPr id="221" name="フローチャート: 判断 220"/>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63</xdr:row>
      <xdr:rowOff>158513</xdr:rowOff>
    </xdr:from>
    <xdr:ext cx="469744" cy="259045"/>
    <xdr:sp macro="" textlink="">
      <xdr:nvSpPr>
        <xdr:cNvPr id="222" name="n_4aveValue【体育館・プール】&#10;一人当たり面積"/>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56261</xdr:rowOff>
    </xdr:from>
    <xdr:to>
      <xdr:col>55</xdr:col>
      <xdr:colOff>50800</xdr:colOff>
      <xdr:row>63</xdr:row>
      <xdr:rowOff>157861</xdr:rowOff>
    </xdr:to>
    <xdr:sp macro="" textlink="">
      <xdr:nvSpPr>
        <xdr:cNvPr id="228" name="楕円 227"/>
        <xdr:cNvSpPr/>
      </xdr:nvSpPr>
      <xdr:spPr>
        <a:xfrm>
          <a:off x="10426700" y="108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34688</xdr:rowOff>
    </xdr:from>
    <xdr:ext cx="469744" cy="259045"/>
    <xdr:sp macro="" textlink="">
      <xdr:nvSpPr>
        <xdr:cNvPr id="229" name="【体育館・プール】&#10;一人当たり面積該当値テキスト"/>
        <xdr:cNvSpPr txBox="1"/>
      </xdr:nvSpPr>
      <xdr:spPr>
        <a:xfrm>
          <a:off x="10515600"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58547</xdr:rowOff>
    </xdr:from>
    <xdr:to>
      <xdr:col>50</xdr:col>
      <xdr:colOff>165100</xdr:colOff>
      <xdr:row>63</xdr:row>
      <xdr:rowOff>160147</xdr:rowOff>
    </xdr:to>
    <xdr:sp macro="" textlink="">
      <xdr:nvSpPr>
        <xdr:cNvPr id="230" name="楕円 229"/>
        <xdr:cNvSpPr/>
      </xdr:nvSpPr>
      <xdr:spPr>
        <a:xfrm>
          <a:off x="9588500" y="108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107061</xdr:rowOff>
    </xdr:from>
    <xdr:to>
      <xdr:col>55</xdr:col>
      <xdr:colOff>0</xdr:colOff>
      <xdr:row>63</xdr:row>
      <xdr:rowOff>109347</xdr:rowOff>
    </xdr:to>
    <xdr:cxnSp macro="">
      <xdr:nvCxnSpPr>
        <xdr:cNvPr id="231" name="直線コネクタ 230"/>
        <xdr:cNvCxnSpPr/>
      </xdr:nvCxnSpPr>
      <xdr:spPr>
        <a:xfrm flipV="1">
          <a:off x="9639300" y="1090841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60452</xdr:rowOff>
    </xdr:from>
    <xdr:to>
      <xdr:col>46</xdr:col>
      <xdr:colOff>38100</xdr:colOff>
      <xdr:row>63</xdr:row>
      <xdr:rowOff>162052</xdr:rowOff>
    </xdr:to>
    <xdr:sp macro="" textlink="">
      <xdr:nvSpPr>
        <xdr:cNvPr id="232" name="楕円 231"/>
        <xdr:cNvSpPr/>
      </xdr:nvSpPr>
      <xdr:spPr>
        <a:xfrm>
          <a:off x="8699500" y="108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109347</xdr:rowOff>
    </xdr:from>
    <xdr:to>
      <xdr:col>50</xdr:col>
      <xdr:colOff>114300</xdr:colOff>
      <xdr:row>63</xdr:row>
      <xdr:rowOff>111252</xdr:rowOff>
    </xdr:to>
    <xdr:cxnSp macro="">
      <xdr:nvCxnSpPr>
        <xdr:cNvPr id="233" name="直線コネクタ 232"/>
        <xdr:cNvCxnSpPr/>
      </xdr:nvCxnSpPr>
      <xdr:spPr>
        <a:xfrm flipV="1">
          <a:off x="8750300" y="1091069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62738</xdr:rowOff>
    </xdr:from>
    <xdr:to>
      <xdr:col>41</xdr:col>
      <xdr:colOff>101600</xdr:colOff>
      <xdr:row>63</xdr:row>
      <xdr:rowOff>164338</xdr:rowOff>
    </xdr:to>
    <xdr:sp macro="" textlink="">
      <xdr:nvSpPr>
        <xdr:cNvPr id="234" name="楕円 233"/>
        <xdr:cNvSpPr/>
      </xdr:nvSpPr>
      <xdr:spPr>
        <a:xfrm>
          <a:off x="7810500" y="108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111252</xdr:rowOff>
    </xdr:from>
    <xdr:to>
      <xdr:col>45</xdr:col>
      <xdr:colOff>177800</xdr:colOff>
      <xdr:row>63</xdr:row>
      <xdr:rowOff>113538</xdr:rowOff>
    </xdr:to>
    <xdr:cxnSp macro="">
      <xdr:nvCxnSpPr>
        <xdr:cNvPr id="235" name="直線コネクタ 234"/>
        <xdr:cNvCxnSpPr/>
      </xdr:nvCxnSpPr>
      <xdr:spPr>
        <a:xfrm flipV="1">
          <a:off x="7861300" y="109126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65024</xdr:rowOff>
    </xdr:from>
    <xdr:to>
      <xdr:col>36</xdr:col>
      <xdr:colOff>165100</xdr:colOff>
      <xdr:row>63</xdr:row>
      <xdr:rowOff>166624</xdr:rowOff>
    </xdr:to>
    <xdr:sp macro="" textlink="">
      <xdr:nvSpPr>
        <xdr:cNvPr id="236" name="楕円 235"/>
        <xdr:cNvSpPr/>
      </xdr:nvSpPr>
      <xdr:spPr>
        <a:xfrm>
          <a:off x="6921500" y="10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113538</xdr:rowOff>
    </xdr:from>
    <xdr:to>
      <xdr:col>41</xdr:col>
      <xdr:colOff>50800</xdr:colOff>
      <xdr:row>63</xdr:row>
      <xdr:rowOff>115824</xdr:rowOff>
    </xdr:to>
    <xdr:cxnSp macro="">
      <xdr:nvCxnSpPr>
        <xdr:cNvPr id="237" name="直線コネクタ 236"/>
        <xdr:cNvCxnSpPr/>
      </xdr:nvCxnSpPr>
      <xdr:spPr>
        <a:xfrm flipV="1">
          <a:off x="6972300" y="1091488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151274</xdr:rowOff>
    </xdr:from>
    <xdr:ext cx="469744" cy="259045"/>
    <xdr:sp macro="" textlink="">
      <xdr:nvSpPr>
        <xdr:cNvPr id="238" name="n_1mainValue【体育館・プール】&#10;一人当たり面積"/>
        <xdr:cNvSpPr txBox="1"/>
      </xdr:nvSpPr>
      <xdr:spPr>
        <a:xfrm>
          <a:off x="9391727" y="1095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153179</xdr:rowOff>
    </xdr:from>
    <xdr:ext cx="469744" cy="259045"/>
    <xdr:sp macro="" textlink="">
      <xdr:nvSpPr>
        <xdr:cNvPr id="239" name="n_2mainValue【体育館・プール】&#10;一人当たり面積"/>
        <xdr:cNvSpPr txBox="1"/>
      </xdr:nvSpPr>
      <xdr:spPr>
        <a:xfrm>
          <a:off x="8515427" y="109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155465</xdr:rowOff>
    </xdr:from>
    <xdr:ext cx="469744" cy="259045"/>
    <xdr:sp macro="" textlink="">
      <xdr:nvSpPr>
        <xdr:cNvPr id="240" name="n_3mainValue【体育館・プール】&#10;一人当たり面積"/>
        <xdr:cNvSpPr txBox="1"/>
      </xdr:nvSpPr>
      <xdr:spPr>
        <a:xfrm>
          <a:off x="7626427"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11701</xdr:rowOff>
    </xdr:from>
    <xdr:ext cx="469744" cy="259045"/>
    <xdr:sp macro="" textlink="">
      <xdr:nvSpPr>
        <xdr:cNvPr id="241" name="n_4mainValue【体育館・プール】&#10;一人当たり面積"/>
        <xdr:cNvSpPr txBox="1"/>
      </xdr:nvSpPr>
      <xdr:spPr>
        <a:xfrm>
          <a:off x="67374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2" name="テキスト ボックス 25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4" name="テキスト ボックス 25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2" name="テキスト ボックス 26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4" name="テキスト ボックス 26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66" name="直線コネクタ 265"/>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8" name="直線コネクタ 26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69" name="【福祉施設】&#10;有形固定資産減価償却率最大値テキスト"/>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70" name="直線コネクタ 269"/>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71" name="【福祉施設】&#10;有形固定資産減価償却率平均値テキスト"/>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72" name="フローチャート: 判断 271"/>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73" name="フローチャート: 判断 27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76852</xdr:rowOff>
    </xdr:from>
    <xdr:ext cx="405111" cy="259045"/>
    <xdr:sp macro="" textlink="">
      <xdr:nvSpPr>
        <xdr:cNvPr id="274" name="n_1aveValue【福祉施設】&#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105411</xdr:rowOff>
    </xdr:from>
    <xdr:to>
      <xdr:col>15</xdr:col>
      <xdr:colOff>101600</xdr:colOff>
      <xdr:row>82</xdr:row>
      <xdr:rowOff>35561</xdr:rowOff>
    </xdr:to>
    <xdr:sp macro="" textlink="">
      <xdr:nvSpPr>
        <xdr:cNvPr id="275" name="フローチャート: 判断 274"/>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52088</xdr:rowOff>
    </xdr:from>
    <xdr:ext cx="405111" cy="259045"/>
    <xdr:sp macro="" textlink="">
      <xdr:nvSpPr>
        <xdr:cNvPr id="276"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67311</xdr:rowOff>
    </xdr:from>
    <xdr:to>
      <xdr:col>10</xdr:col>
      <xdr:colOff>165100</xdr:colOff>
      <xdr:row>81</xdr:row>
      <xdr:rowOff>168911</xdr:rowOff>
    </xdr:to>
    <xdr:sp macro="" textlink="">
      <xdr:nvSpPr>
        <xdr:cNvPr id="277" name="フローチャート: 判断 276"/>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13988</xdr:rowOff>
    </xdr:from>
    <xdr:ext cx="405111" cy="259045"/>
    <xdr:sp macro="" textlink="">
      <xdr:nvSpPr>
        <xdr:cNvPr id="278" name="n_3aveValue【福祉施設】&#10;有形固定資産減価償却率"/>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95886</xdr:rowOff>
    </xdr:from>
    <xdr:to>
      <xdr:col>6</xdr:col>
      <xdr:colOff>38100</xdr:colOff>
      <xdr:row>82</xdr:row>
      <xdr:rowOff>26036</xdr:rowOff>
    </xdr:to>
    <xdr:sp macro="" textlink="">
      <xdr:nvSpPr>
        <xdr:cNvPr id="279" name="フローチャート: 判断 278"/>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80</xdr:row>
      <xdr:rowOff>42563</xdr:rowOff>
    </xdr:from>
    <xdr:ext cx="405111" cy="259045"/>
    <xdr:sp macro="" textlink="">
      <xdr:nvSpPr>
        <xdr:cNvPr id="280" name="n_4aveValue【福祉施設】&#10;有形固定資産減価償却率"/>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120650</xdr:rowOff>
    </xdr:from>
    <xdr:to>
      <xdr:col>24</xdr:col>
      <xdr:colOff>114300</xdr:colOff>
      <xdr:row>84</xdr:row>
      <xdr:rowOff>50800</xdr:rowOff>
    </xdr:to>
    <xdr:sp macro="" textlink="">
      <xdr:nvSpPr>
        <xdr:cNvPr id="286" name="楕円 285"/>
        <xdr:cNvSpPr/>
      </xdr:nvSpPr>
      <xdr:spPr>
        <a:xfrm>
          <a:off x="4584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99077</xdr:rowOff>
    </xdr:from>
    <xdr:ext cx="405111" cy="259045"/>
    <xdr:sp macro="" textlink="">
      <xdr:nvSpPr>
        <xdr:cNvPr id="287" name="【福祉施設】&#10;有形固定資産減価償却率該当値テキスト"/>
        <xdr:cNvSpPr txBox="1"/>
      </xdr:nvSpPr>
      <xdr:spPr>
        <a:xfrm>
          <a:off x="4673600"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82550</xdr:rowOff>
    </xdr:from>
    <xdr:to>
      <xdr:col>20</xdr:col>
      <xdr:colOff>38100</xdr:colOff>
      <xdr:row>84</xdr:row>
      <xdr:rowOff>12700</xdr:rowOff>
    </xdr:to>
    <xdr:sp macro="" textlink="">
      <xdr:nvSpPr>
        <xdr:cNvPr id="288" name="楕円 287"/>
        <xdr:cNvSpPr/>
      </xdr:nvSpPr>
      <xdr:spPr>
        <a:xfrm>
          <a:off x="3746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133350</xdr:rowOff>
    </xdr:from>
    <xdr:to>
      <xdr:col>24</xdr:col>
      <xdr:colOff>63500</xdr:colOff>
      <xdr:row>84</xdr:row>
      <xdr:rowOff>0</xdr:rowOff>
    </xdr:to>
    <xdr:cxnSp macro="">
      <xdr:nvCxnSpPr>
        <xdr:cNvPr id="289" name="直線コネクタ 288"/>
        <xdr:cNvCxnSpPr/>
      </xdr:nvCxnSpPr>
      <xdr:spPr>
        <a:xfrm>
          <a:off x="3797300" y="14363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44450</xdr:rowOff>
    </xdr:from>
    <xdr:to>
      <xdr:col>15</xdr:col>
      <xdr:colOff>101600</xdr:colOff>
      <xdr:row>83</xdr:row>
      <xdr:rowOff>146050</xdr:rowOff>
    </xdr:to>
    <xdr:sp macro="" textlink="">
      <xdr:nvSpPr>
        <xdr:cNvPr id="290" name="楕円 289"/>
        <xdr:cNvSpPr/>
      </xdr:nvSpPr>
      <xdr:spPr>
        <a:xfrm>
          <a:off x="2857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95250</xdr:rowOff>
    </xdr:from>
    <xdr:to>
      <xdr:col>19</xdr:col>
      <xdr:colOff>177800</xdr:colOff>
      <xdr:row>83</xdr:row>
      <xdr:rowOff>133350</xdr:rowOff>
    </xdr:to>
    <xdr:cxnSp macro="">
      <xdr:nvCxnSpPr>
        <xdr:cNvPr id="291" name="直線コネクタ 290"/>
        <xdr:cNvCxnSpPr/>
      </xdr:nvCxnSpPr>
      <xdr:spPr>
        <a:xfrm>
          <a:off x="2908300" y="1432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xdr:rowOff>
    </xdr:from>
    <xdr:to>
      <xdr:col>10</xdr:col>
      <xdr:colOff>165100</xdr:colOff>
      <xdr:row>83</xdr:row>
      <xdr:rowOff>107950</xdr:rowOff>
    </xdr:to>
    <xdr:sp macro="" textlink="">
      <xdr:nvSpPr>
        <xdr:cNvPr id="292" name="楕円 291"/>
        <xdr:cNvSpPr/>
      </xdr:nvSpPr>
      <xdr:spPr>
        <a:xfrm>
          <a:off x="1968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57150</xdr:rowOff>
    </xdr:from>
    <xdr:to>
      <xdr:col>15</xdr:col>
      <xdr:colOff>50800</xdr:colOff>
      <xdr:row>83</xdr:row>
      <xdr:rowOff>95250</xdr:rowOff>
    </xdr:to>
    <xdr:cxnSp macro="">
      <xdr:nvCxnSpPr>
        <xdr:cNvPr id="293" name="直線コネクタ 292"/>
        <xdr:cNvCxnSpPr/>
      </xdr:nvCxnSpPr>
      <xdr:spPr>
        <a:xfrm>
          <a:off x="2019300" y="1428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139700</xdr:rowOff>
    </xdr:from>
    <xdr:to>
      <xdr:col>6</xdr:col>
      <xdr:colOff>38100</xdr:colOff>
      <xdr:row>83</xdr:row>
      <xdr:rowOff>69850</xdr:rowOff>
    </xdr:to>
    <xdr:sp macro="" textlink="">
      <xdr:nvSpPr>
        <xdr:cNvPr id="294" name="楕円 293"/>
        <xdr:cNvSpPr/>
      </xdr:nvSpPr>
      <xdr:spPr>
        <a:xfrm>
          <a:off x="1079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19050</xdr:rowOff>
    </xdr:from>
    <xdr:to>
      <xdr:col>10</xdr:col>
      <xdr:colOff>114300</xdr:colOff>
      <xdr:row>83</xdr:row>
      <xdr:rowOff>57150</xdr:rowOff>
    </xdr:to>
    <xdr:cxnSp macro="">
      <xdr:nvCxnSpPr>
        <xdr:cNvPr id="295" name="直線コネクタ 294"/>
        <xdr:cNvCxnSpPr/>
      </xdr:nvCxnSpPr>
      <xdr:spPr>
        <a:xfrm>
          <a:off x="1130300" y="1424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3827</xdr:rowOff>
    </xdr:from>
    <xdr:ext cx="405111" cy="259045"/>
    <xdr:sp macro="" textlink="">
      <xdr:nvSpPr>
        <xdr:cNvPr id="296" name="n_1mainValue【福祉施設】&#10;有形固定資産減価償却率"/>
        <xdr:cNvSpPr txBox="1"/>
      </xdr:nvSpPr>
      <xdr:spPr>
        <a:xfrm>
          <a:off x="35820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297" name="n_2mainValue【福祉施設】&#10;有形固定資産減価償却率"/>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99077</xdr:rowOff>
    </xdr:from>
    <xdr:ext cx="405111" cy="259045"/>
    <xdr:sp macro="" textlink="">
      <xdr:nvSpPr>
        <xdr:cNvPr id="298" name="n_3mainValue【福祉施設】&#10;有形固定資産減価償却率"/>
        <xdr:cNvSpPr txBox="1"/>
      </xdr:nvSpPr>
      <xdr:spPr>
        <a:xfrm>
          <a:off x="1816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60977</xdr:rowOff>
    </xdr:from>
    <xdr:ext cx="405111" cy="259045"/>
    <xdr:sp macro="" textlink="">
      <xdr:nvSpPr>
        <xdr:cNvPr id="299" name="n_4mainValue【福祉施設】&#10;有形固定資産減価償却率"/>
        <xdr:cNvSpPr txBox="1"/>
      </xdr:nvSpPr>
      <xdr:spPr>
        <a:xfrm>
          <a:off x="927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0" name="直線コネクタ 30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1" name="テキスト ボックス 31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2" name="直線コネクタ 31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3" name="テキスト ボックス 31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4" name="直線コネクタ 31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5" name="テキスト ボックス 31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6" name="直線コネクタ 31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7" name="テキスト ボックス 31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21" name="直線コネクタ 320"/>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22"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23" name="直線コネクタ 322"/>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24" name="【福祉施設】&#10;一人当たり面積最大値テキスト"/>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25" name="直線コネクタ 324"/>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26" name="【福祉施設】&#10;一人当たり面積平均値テキスト"/>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27" name="フローチャート: 判断 326"/>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28" name="フローチャート: 判断 327"/>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98569</xdr:rowOff>
    </xdr:from>
    <xdr:ext cx="469744" cy="259045"/>
    <xdr:sp macro="" textlink="">
      <xdr:nvSpPr>
        <xdr:cNvPr id="329" name="n_1aveValue【福祉施設】&#10;一人当たり面積"/>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170180</xdr:rowOff>
    </xdr:from>
    <xdr:to>
      <xdr:col>46</xdr:col>
      <xdr:colOff>38100</xdr:colOff>
      <xdr:row>84</xdr:row>
      <xdr:rowOff>100330</xdr:rowOff>
    </xdr:to>
    <xdr:sp macro="" textlink="">
      <xdr:nvSpPr>
        <xdr:cNvPr id="330" name="フローチャート: 判断 329"/>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116857</xdr:rowOff>
    </xdr:from>
    <xdr:ext cx="469744" cy="259045"/>
    <xdr:sp macro="" textlink="">
      <xdr:nvSpPr>
        <xdr:cNvPr id="331" name="n_2aveValue【福祉施設】&#10;一人当たり面積"/>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151892</xdr:rowOff>
    </xdr:from>
    <xdr:to>
      <xdr:col>41</xdr:col>
      <xdr:colOff>101600</xdr:colOff>
      <xdr:row>84</xdr:row>
      <xdr:rowOff>82042</xdr:rowOff>
    </xdr:to>
    <xdr:sp macro="" textlink="">
      <xdr:nvSpPr>
        <xdr:cNvPr id="332" name="フローチャート: 判断 331"/>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98569</xdr:rowOff>
    </xdr:from>
    <xdr:ext cx="469744" cy="259045"/>
    <xdr:sp macro="" textlink="">
      <xdr:nvSpPr>
        <xdr:cNvPr id="333" name="n_3aveValue【福祉施設】&#10;一人当たり面積"/>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83</xdr:row>
      <xdr:rowOff>161037</xdr:rowOff>
    </xdr:from>
    <xdr:to>
      <xdr:col>36</xdr:col>
      <xdr:colOff>165100</xdr:colOff>
      <xdr:row>84</xdr:row>
      <xdr:rowOff>91187</xdr:rowOff>
    </xdr:to>
    <xdr:sp macro="" textlink="">
      <xdr:nvSpPr>
        <xdr:cNvPr id="334" name="フローチャート: 判断 333"/>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82</xdr:row>
      <xdr:rowOff>107714</xdr:rowOff>
    </xdr:from>
    <xdr:ext cx="469744" cy="259045"/>
    <xdr:sp macro="" textlink="">
      <xdr:nvSpPr>
        <xdr:cNvPr id="335" name="n_4aveValue【福祉施設】&#10;一人当たり面積"/>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36" name="テキスト ボックス 3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129032</xdr:rowOff>
    </xdr:from>
    <xdr:to>
      <xdr:col>55</xdr:col>
      <xdr:colOff>50800</xdr:colOff>
      <xdr:row>86</xdr:row>
      <xdr:rowOff>59182</xdr:rowOff>
    </xdr:to>
    <xdr:sp macro="" textlink="">
      <xdr:nvSpPr>
        <xdr:cNvPr id="341" name="楕円 340"/>
        <xdr:cNvSpPr/>
      </xdr:nvSpPr>
      <xdr:spPr>
        <a:xfrm>
          <a:off x="104267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43959</xdr:rowOff>
    </xdr:from>
    <xdr:ext cx="469744" cy="259045"/>
    <xdr:sp macro="" textlink="">
      <xdr:nvSpPr>
        <xdr:cNvPr id="342" name="【福祉施設】&#10;一人当たり面積該当値テキスト"/>
        <xdr:cNvSpPr txBox="1"/>
      </xdr:nvSpPr>
      <xdr:spPr>
        <a:xfrm>
          <a:off x="10515600" y="14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131318</xdr:rowOff>
    </xdr:from>
    <xdr:to>
      <xdr:col>50</xdr:col>
      <xdr:colOff>165100</xdr:colOff>
      <xdr:row>86</xdr:row>
      <xdr:rowOff>61468</xdr:rowOff>
    </xdr:to>
    <xdr:sp macro="" textlink="">
      <xdr:nvSpPr>
        <xdr:cNvPr id="343" name="楕円 342"/>
        <xdr:cNvSpPr/>
      </xdr:nvSpPr>
      <xdr:spPr>
        <a:xfrm>
          <a:off x="9588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8382</xdr:rowOff>
    </xdr:from>
    <xdr:to>
      <xdr:col>55</xdr:col>
      <xdr:colOff>0</xdr:colOff>
      <xdr:row>86</xdr:row>
      <xdr:rowOff>10668</xdr:rowOff>
    </xdr:to>
    <xdr:cxnSp macro="">
      <xdr:nvCxnSpPr>
        <xdr:cNvPr id="344" name="直線コネクタ 343"/>
        <xdr:cNvCxnSpPr/>
      </xdr:nvCxnSpPr>
      <xdr:spPr>
        <a:xfrm flipV="1">
          <a:off x="9639300" y="147530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131318</xdr:rowOff>
    </xdr:from>
    <xdr:to>
      <xdr:col>46</xdr:col>
      <xdr:colOff>38100</xdr:colOff>
      <xdr:row>86</xdr:row>
      <xdr:rowOff>61468</xdr:rowOff>
    </xdr:to>
    <xdr:sp macro="" textlink="">
      <xdr:nvSpPr>
        <xdr:cNvPr id="345" name="楕円 344"/>
        <xdr:cNvSpPr/>
      </xdr:nvSpPr>
      <xdr:spPr>
        <a:xfrm>
          <a:off x="8699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10668</xdr:rowOff>
    </xdr:from>
    <xdr:to>
      <xdr:col>50</xdr:col>
      <xdr:colOff>114300</xdr:colOff>
      <xdr:row>86</xdr:row>
      <xdr:rowOff>10668</xdr:rowOff>
    </xdr:to>
    <xdr:cxnSp macro="">
      <xdr:nvCxnSpPr>
        <xdr:cNvPr id="346" name="直線コネクタ 345"/>
        <xdr:cNvCxnSpPr/>
      </xdr:nvCxnSpPr>
      <xdr:spPr>
        <a:xfrm>
          <a:off x="8750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131318</xdr:rowOff>
    </xdr:from>
    <xdr:to>
      <xdr:col>41</xdr:col>
      <xdr:colOff>101600</xdr:colOff>
      <xdr:row>86</xdr:row>
      <xdr:rowOff>61468</xdr:rowOff>
    </xdr:to>
    <xdr:sp macro="" textlink="">
      <xdr:nvSpPr>
        <xdr:cNvPr id="347" name="楕円 346"/>
        <xdr:cNvSpPr/>
      </xdr:nvSpPr>
      <xdr:spPr>
        <a:xfrm>
          <a:off x="7810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10668</xdr:rowOff>
    </xdr:from>
    <xdr:to>
      <xdr:col>45</xdr:col>
      <xdr:colOff>177800</xdr:colOff>
      <xdr:row>86</xdr:row>
      <xdr:rowOff>10668</xdr:rowOff>
    </xdr:to>
    <xdr:cxnSp macro="">
      <xdr:nvCxnSpPr>
        <xdr:cNvPr id="348" name="直線コネクタ 347"/>
        <xdr:cNvCxnSpPr/>
      </xdr:nvCxnSpPr>
      <xdr:spPr>
        <a:xfrm>
          <a:off x="7861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131318</xdr:rowOff>
    </xdr:from>
    <xdr:to>
      <xdr:col>36</xdr:col>
      <xdr:colOff>165100</xdr:colOff>
      <xdr:row>86</xdr:row>
      <xdr:rowOff>61468</xdr:rowOff>
    </xdr:to>
    <xdr:sp macro="" textlink="">
      <xdr:nvSpPr>
        <xdr:cNvPr id="349" name="楕円 348"/>
        <xdr:cNvSpPr/>
      </xdr:nvSpPr>
      <xdr:spPr>
        <a:xfrm>
          <a:off x="6921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10668</xdr:rowOff>
    </xdr:from>
    <xdr:to>
      <xdr:col>41</xdr:col>
      <xdr:colOff>50800</xdr:colOff>
      <xdr:row>86</xdr:row>
      <xdr:rowOff>10668</xdr:rowOff>
    </xdr:to>
    <xdr:cxnSp macro="">
      <xdr:nvCxnSpPr>
        <xdr:cNvPr id="350" name="直線コネクタ 349"/>
        <xdr:cNvCxnSpPr/>
      </xdr:nvCxnSpPr>
      <xdr:spPr>
        <a:xfrm>
          <a:off x="6972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52595</xdr:rowOff>
    </xdr:from>
    <xdr:ext cx="469744" cy="259045"/>
    <xdr:sp macro="" textlink="">
      <xdr:nvSpPr>
        <xdr:cNvPr id="351" name="n_1mainValue【福祉施設】&#10;一人当たり面積"/>
        <xdr:cNvSpPr txBox="1"/>
      </xdr:nvSpPr>
      <xdr:spPr>
        <a:xfrm>
          <a:off x="9391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52595</xdr:rowOff>
    </xdr:from>
    <xdr:ext cx="469744" cy="259045"/>
    <xdr:sp macro="" textlink="">
      <xdr:nvSpPr>
        <xdr:cNvPr id="352" name="n_2mainValue【福祉施設】&#10;一人当たり面積"/>
        <xdr:cNvSpPr txBox="1"/>
      </xdr:nvSpPr>
      <xdr:spPr>
        <a:xfrm>
          <a:off x="8515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52595</xdr:rowOff>
    </xdr:from>
    <xdr:ext cx="469744" cy="259045"/>
    <xdr:sp macro="" textlink="">
      <xdr:nvSpPr>
        <xdr:cNvPr id="353" name="n_3mainValue【福祉施設】&#10;一人当たり面積"/>
        <xdr:cNvSpPr txBox="1"/>
      </xdr:nvSpPr>
      <xdr:spPr>
        <a:xfrm>
          <a:off x="7626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52595</xdr:rowOff>
    </xdr:from>
    <xdr:ext cx="469744" cy="259045"/>
    <xdr:sp macro="" textlink="">
      <xdr:nvSpPr>
        <xdr:cNvPr id="354" name="n_4mainValue【福祉施設】&#10;一人当たり面積"/>
        <xdr:cNvSpPr txBox="1"/>
      </xdr:nvSpPr>
      <xdr:spPr>
        <a:xfrm>
          <a:off x="6737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6" name="直線コネクタ 36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7" name="テキスト ボックス 36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8" name="直線コネクタ 36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9" name="テキスト ボックス 36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0" name="直線コネクタ 36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1" name="テキスト ボックス 37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2" name="直線コネクタ 37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3" name="テキスト ボックス 37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4" name="直線コネクタ 37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5" name="テキスト ボックス 37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6" name="直線コネクタ 37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7" name="テキスト ボックス 37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80" name="直線コネクタ 379"/>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1"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2" name="直線コネクタ 381"/>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83"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84" name="直線コネクタ 383"/>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385" name="【市民会館】&#10;有形固定資産減価償却率平均値テキスト"/>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86" name="フローチャート: 判断 385"/>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87" name="フローチャート: 判断 386"/>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24328</xdr:rowOff>
    </xdr:from>
    <xdr:ext cx="405111" cy="259045"/>
    <xdr:sp macro="" textlink="">
      <xdr:nvSpPr>
        <xdr:cNvPr id="388" name="n_1aveValue【市民会館】&#10;有形固定資産減価償却率"/>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48261</xdr:rowOff>
    </xdr:from>
    <xdr:to>
      <xdr:col>15</xdr:col>
      <xdr:colOff>101600</xdr:colOff>
      <xdr:row>104</xdr:row>
      <xdr:rowOff>149861</xdr:rowOff>
    </xdr:to>
    <xdr:sp macro="" textlink="">
      <xdr:nvSpPr>
        <xdr:cNvPr id="389" name="フローチャート: 判断 388"/>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166388</xdr:rowOff>
    </xdr:from>
    <xdr:ext cx="405111" cy="259045"/>
    <xdr:sp macro="" textlink="">
      <xdr:nvSpPr>
        <xdr:cNvPr id="390" name="n_2aveValue【市民会館】&#10;有形固定資産減価償却率"/>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46627</xdr:rowOff>
    </xdr:from>
    <xdr:to>
      <xdr:col>10</xdr:col>
      <xdr:colOff>165100</xdr:colOff>
      <xdr:row>104</xdr:row>
      <xdr:rowOff>148227</xdr:rowOff>
    </xdr:to>
    <xdr:sp macro="" textlink="">
      <xdr:nvSpPr>
        <xdr:cNvPr id="391" name="フローチャート: 判断 390"/>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164754</xdr:rowOff>
    </xdr:from>
    <xdr:ext cx="405111" cy="259045"/>
    <xdr:sp macro="" textlink="">
      <xdr:nvSpPr>
        <xdr:cNvPr id="392" name="n_3aveValue【市民会館】&#10;有形固定資産減価償却率"/>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31931</xdr:rowOff>
    </xdr:from>
    <xdr:to>
      <xdr:col>6</xdr:col>
      <xdr:colOff>38100</xdr:colOff>
      <xdr:row>104</xdr:row>
      <xdr:rowOff>133531</xdr:rowOff>
    </xdr:to>
    <xdr:sp macro="" textlink="">
      <xdr:nvSpPr>
        <xdr:cNvPr id="393" name="フローチャート: 判断 392"/>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150058</xdr:rowOff>
    </xdr:from>
    <xdr:ext cx="405111" cy="259045"/>
    <xdr:sp macro="" textlink="">
      <xdr:nvSpPr>
        <xdr:cNvPr id="394" name="n_4aveValue【市民会館】&#10;有形固定資産減価償却率"/>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95" name="テキスト ボックス 3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167458</xdr:rowOff>
    </xdr:from>
    <xdr:to>
      <xdr:col>24</xdr:col>
      <xdr:colOff>114300</xdr:colOff>
      <xdr:row>108</xdr:row>
      <xdr:rowOff>97608</xdr:rowOff>
    </xdr:to>
    <xdr:sp macro="" textlink="">
      <xdr:nvSpPr>
        <xdr:cNvPr id="400" name="楕円 399"/>
        <xdr:cNvSpPr/>
      </xdr:nvSpPr>
      <xdr:spPr>
        <a:xfrm>
          <a:off x="45847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145885</xdr:rowOff>
    </xdr:from>
    <xdr:ext cx="405111" cy="259045"/>
    <xdr:sp macro="" textlink="">
      <xdr:nvSpPr>
        <xdr:cNvPr id="401" name="【市民会館】&#10;有形固定資産減価償却率該当値テキスト"/>
        <xdr:cNvSpPr txBox="1"/>
      </xdr:nvSpPr>
      <xdr:spPr>
        <a:xfrm>
          <a:off x="4673600"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131536</xdr:rowOff>
    </xdr:from>
    <xdr:to>
      <xdr:col>20</xdr:col>
      <xdr:colOff>38100</xdr:colOff>
      <xdr:row>108</xdr:row>
      <xdr:rowOff>61686</xdr:rowOff>
    </xdr:to>
    <xdr:sp macro="" textlink="">
      <xdr:nvSpPr>
        <xdr:cNvPr id="402" name="楕円 401"/>
        <xdr:cNvSpPr/>
      </xdr:nvSpPr>
      <xdr:spPr>
        <a:xfrm>
          <a:off x="3746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10886</xdr:rowOff>
    </xdr:from>
    <xdr:to>
      <xdr:col>24</xdr:col>
      <xdr:colOff>63500</xdr:colOff>
      <xdr:row>108</xdr:row>
      <xdr:rowOff>46808</xdr:rowOff>
    </xdr:to>
    <xdr:cxnSp macro="">
      <xdr:nvCxnSpPr>
        <xdr:cNvPr id="403" name="直線コネクタ 402"/>
        <xdr:cNvCxnSpPr/>
      </xdr:nvCxnSpPr>
      <xdr:spPr>
        <a:xfrm>
          <a:off x="3797300" y="185274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95613</xdr:rowOff>
    </xdr:from>
    <xdr:to>
      <xdr:col>15</xdr:col>
      <xdr:colOff>101600</xdr:colOff>
      <xdr:row>108</xdr:row>
      <xdr:rowOff>25763</xdr:rowOff>
    </xdr:to>
    <xdr:sp macro="" textlink="">
      <xdr:nvSpPr>
        <xdr:cNvPr id="404" name="楕円 403"/>
        <xdr:cNvSpPr/>
      </xdr:nvSpPr>
      <xdr:spPr>
        <a:xfrm>
          <a:off x="2857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146413</xdr:rowOff>
    </xdr:from>
    <xdr:to>
      <xdr:col>19</xdr:col>
      <xdr:colOff>177800</xdr:colOff>
      <xdr:row>108</xdr:row>
      <xdr:rowOff>10886</xdr:rowOff>
    </xdr:to>
    <xdr:cxnSp macro="">
      <xdr:nvCxnSpPr>
        <xdr:cNvPr id="405" name="直線コネクタ 404"/>
        <xdr:cNvCxnSpPr/>
      </xdr:nvCxnSpPr>
      <xdr:spPr>
        <a:xfrm>
          <a:off x="2908300" y="1849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59689</xdr:rowOff>
    </xdr:from>
    <xdr:to>
      <xdr:col>10</xdr:col>
      <xdr:colOff>165100</xdr:colOff>
      <xdr:row>107</xdr:row>
      <xdr:rowOff>161289</xdr:rowOff>
    </xdr:to>
    <xdr:sp macro="" textlink="">
      <xdr:nvSpPr>
        <xdr:cNvPr id="406" name="楕円 405"/>
        <xdr:cNvSpPr/>
      </xdr:nvSpPr>
      <xdr:spPr>
        <a:xfrm>
          <a:off x="1968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110489</xdr:rowOff>
    </xdr:from>
    <xdr:to>
      <xdr:col>15</xdr:col>
      <xdr:colOff>50800</xdr:colOff>
      <xdr:row>107</xdr:row>
      <xdr:rowOff>146413</xdr:rowOff>
    </xdr:to>
    <xdr:cxnSp macro="">
      <xdr:nvCxnSpPr>
        <xdr:cNvPr id="407" name="直線コネクタ 406"/>
        <xdr:cNvCxnSpPr/>
      </xdr:nvCxnSpPr>
      <xdr:spPr>
        <a:xfrm>
          <a:off x="2019300" y="1845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23768</xdr:rowOff>
    </xdr:from>
    <xdr:to>
      <xdr:col>6</xdr:col>
      <xdr:colOff>38100</xdr:colOff>
      <xdr:row>107</xdr:row>
      <xdr:rowOff>125368</xdr:rowOff>
    </xdr:to>
    <xdr:sp macro="" textlink="">
      <xdr:nvSpPr>
        <xdr:cNvPr id="408" name="楕円 407"/>
        <xdr:cNvSpPr/>
      </xdr:nvSpPr>
      <xdr:spPr>
        <a:xfrm>
          <a:off x="1079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74568</xdr:rowOff>
    </xdr:from>
    <xdr:to>
      <xdr:col>10</xdr:col>
      <xdr:colOff>114300</xdr:colOff>
      <xdr:row>107</xdr:row>
      <xdr:rowOff>110489</xdr:rowOff>
    </xdr:to>
    <xdr:cxnSp macro="">
      <xdr:nvCxnSpPr>
        <xdr:cNvPr id="409" name="直線コネクタ 408"/>
        <xdr:cNvCxnSpPr/>
      </xdr:nvCxnSpPr>
      <xdr:spPr>
        <a:xfrm>
          <a:off x="1130300" y="1841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52813</xdr:rowOff>
    </xdr:from>
    <xdr:ext cx="405111" cy="259045"/>
    <xdr:sp macro="" textlink="">
      <xdr:nvSpPr>
        <xdr:cNvPr id="410" name="n_1mainValue【市民会館】&#10;有形固定資産減価償却率"/>
        <xdr:cNvSpPr txBox="1"/>
      </xdr:nvSpPr>
      <xdr:spPr>
        <a:xfrm>
          <a:off x="35820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16890</xdr:rowOff>
    </xdr:from>
    <xdr:ext cx="405111" cy="259045"/>
    <xdr:sp macro="" textlink="">
      <xdr:nvSpPr>
        <xdr:cNvPr id="411" name="n_2mainValue【市民会館】&#10;有形固定資産減価償却率"/>
        <xdr:cNvSpPr txBox="1"/>
      </xdr:nvSpPr>
      <xdr:spPr>
        <a:xfrm>
          <a:off x="27057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152416</xdr:rowOff>
    </xdr:from>
    <xdr:ext cx="405111" cy="259045"/>
    <xdr:sp macro="" textlink="">
      <xdr:nvSpPr>
        <xdr:cNvPr id="412" name="n_3mainValue【市民会館】&#10;有形固定資産減価償却率"/>
        <xdr:cNvSpPr txBox="1"/>
      </xdr:nvSpPr>
      <xdr:spPr>
        <a:xfrm>
          <a:off x="1816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116495</xdr:rowOff>
    </xdr:from>
    <xdr:ext cx="405111" cy="259045"/>
    <xdr:sp macro="" textlink="">
      <xdr:nvSpPr>
        <xdr:cNvPr id="413" name="n_4mainValue【市民会館】&#10;有形固定資産減価償却率"/>
        <xdr:cNvSpPr txBox="1"/>
      </xdr:nvSpPr>
      <xdr:spPr>
        <a:xfrm>
          <a:off x="927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4" name="直線コネクタ 42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5" name="テキスト ボックス 42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6" name="直線コネクタ 42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7" name="テキスト ボックス 42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8" name="直線コネクタ 42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9" name="テキスト ボックス 42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0" name="直線コネクタ 42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1" name="テキスト ボックス 43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2" name="直線コネクタ 43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3" name="テキスト ボックス 43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5" name="テキスト ボックス 43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37" name="直線コネクタ 436"/>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38"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39" name="直線コネクタ 438"/>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40"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41" name="直線コネクタ 440"/>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42" name="【市民会館】&#10;一人当たり面積平均値テキスト"/>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43" name="フローチャート: 判断 442"/>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44" name="フローチャート: 判断 443"/>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15891</xdr:rowOff>
    </xdr:from>
    <xdr:ext cx="469744" cy="259045"/>
    <xdr:sp macro="" textlink="">
      <xdr:nvSpPr>
        <xdr:cNvPr id="445" name="n_1aveValue【市民会館】&#10;一人当たり面積"/>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73025</xdr:rowOff>
    </xdr:from>
    <xdr:to>
      <xdr:col>46</xdr:col>
      <xdr:colOff>38100</xdr:colOff>
      <xdr:row>107</xdr:row>
      <xdr:rowOff>3175</xdr:rowOff>
    </xdr:to>
    <xdr:sp macro="" textlink="">
      <xdr:nvSpPr>
        <xdr:cNvPr id="446" name="フローチャート: 判断 445"/>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19702</xdr:rowOff>
    </xdr:from>
    <xdr:ext cx="469744" cy="259045"/>
    <xdr:sp macro="" textlink="">
      <xdr:nvSpPr>
        <xdr:cNvPr id="447" name="n_2aveValue【市民会館】&#10;一人当たり面積"/>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90170</xdr:rowOff>
    </xdr:from>
    <xdr:to>
      <xdr:col>41</xdr:col>
      <xdr:colOff>101600</xdr:colOff>
      <xdr:row>107</xdr:row>
      <xdr:rowOff>20320</xdr:rowOff>
    </xdr:to>
    <xdr:sp macro="" textlink="">
      <xdr:nvSpPr>
        <xdr:cNvPr id="448" name="フローチャート: 判断 447"/>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36847</xdr:rowOff>
    </xdr:from>
    <xdr:ext cx="469744" cy="259045"/>
    <xdr:sp macro="" textlink="">
      <xdr:nvSpPr>
        <xdr:cNvPr id="449" name="n_3aveValue【市民会館】&#10;一人当たり面積"/>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103505</xdr:rowOff>
    </xdr:from>
    <xdr:to>
      <xdr:col>36</xdr:col>
      <xdr:colOff>165100</xdr:colOff>
      <xdr:row>107</xdr:row>
      <xdr:rowOff>33655</xdr:rowOff>
    </xdr:to>
    <xdr:sp macro="" textlink="">
      <xdr:nvSpPr>
        <xdr:cNvPr id="450" name="フローチャート: 判断 449"/>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105</xdr:row>
      <xdr:rowOff>50182</xdr:rowOff>
    </xdr:from>
    <xdr:ext cx="469744" cy="259045"/>
    <xdr:sp macro="" textlink="">
      <xdr:nvSpPr>
        <xdr:cNvPr id="451" name="n_4aveValue【市民会館】&#10;一人当たり面積"/>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52" name="テキスト ボックス 45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122555</xdr:rowOff>
    </xdr:from>
    <xdr:to>
      <xdr:col>55</xdr:col>
      <xdr:colOff>50800</xdr:colOff>
      <xdr:row>107</xdr:row>
      <xdr:rowOff>52705</xdr:rowOff>
    </xdr:to>
    <xdr:sp macro="" textlink="">
      <xdr:nvSpPr>
        <xdr:cNvPr id="457" name="楕円 456"/>
        <xdr:cNvSpPr/>
      </xdr:nvSpPr>
      <xdr:spPr>
        <a:xfrm>
          <a:off x="10426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100982</xdr:rowOff>
    </xdr:from>
    <xdr:ext cx="469744" cy="259045"/>
    <xdr:sp macro="" textlink="">
      <xdr:nvSpPr>
        <xdr:cNvPr id="458" name="【市民会館】&#10;一人当たり面積該当値テキスト"/>
        <xdr:cNvSpPr txBox="1"/>
      </xdr:nvSpPr>
      <xdr:spPr>
        <a:xfrm>
          <a:off x="10515600"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128270</xdr:rowOff>
    </xdr:from>
    <xdr:to>
      <xdr:col>50</xdr:col>
      <xdr:colOff>165100</xdr:colOff>
      <xdr:row>107</xdr:row>
      <xdr:rowOff>58420</xdr:rowOff>
    </xdr:to>
    <xdr:sp macro="" textlink="">
      <xdr:nvSpPr>
        <xdr:cNvPr id="459" name="楕円 458"/>
        <xdr:cNvSpPr/>
      </xdr:nvSpPr>
      <xdr:spPr>
        <a:xfrm>
          <a:off x="958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xdr:rowOff>
    </xdr:from>
    <xdr:to>
      <xdr:col>55</xdr:col>
      <xdr:colOff>0</xdr:colOff>
      <xdr:row>107</xdr:row>
      <xdr:rowOff>7620</xdr:rowOff>
    </xdr:to>
    <xdr:cxnSp macro="">
      <xdr:nvCxnSpPr>
        <xdr:cNvPr id="460" name="直線コネクタ 459"/>
        <xdr:cNvCxnSpPr/>
      </xdr:nvCxnSpPr>
      <xdr:spPr>
        <a:xfrm flipV="1">
          <a:off x="9639300" y="183470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61" name="楕円 460"/>
        <xdr:cNvSpPr/>
      </xdr:nvSpPr>
      <xdr:spPr>
        <a:xfrm>
          <a:off x="8699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xdr:rowOff>
    </xdr:from>
    <xdr:to>
      <xdr:col>50</xdr:col>
      <xdr:colOff>114300</xdr:colOff>
      <xdr:row>107</xdr:row>
      <xdr:rowOff>11430</xdr:rowOff>
    </xdr:to>
    <xdr:cxnSp macro="">
      <xdr:nvCxnSpPr>
        <xdr:cNvPr id="462" name="直線コネクタ 461"/>
        <xdr:cNvCxnSpPr/>
      </xdr:nvCxnSpPr>
      <xdr:spPr>
        <a:xfrm flipV="1">
          <a:off x="8750300" y="1835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137795</xdr:rowOff>
    </xdr:from>
    <xdr:to>
      <xdr:col>41</xdr:col>
      <xdr:colOff>101600</xdr:colOff>
      <xdr:row>107</xdr:row>
      <xdr:rowOff>67945</xdr:rowOff>
    </xdr:to>
    <xdr:sp macro="" textlink="">
      <xdr:nvSpPr>
        <xdr:cNvPr id="463" name="楕円 462"/>
        <xdr:cNvSpPr/>
      </xdr:nvSpPr>
      <xdr:spPr>
        <a:xfrm>
          <a:off x="7810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xdr:rowOff>
    </xdr:from>
    <xdr:to>
      <xdr:col>45</xdr:col>
      <xdr:colOff>177800</xdr:colOff>
      <xdr:row>107</xdr:row>
      <xdr:rowOff>17145</xdr:rowOff>
    </xdr:to>
    <xdr:cxnSp macro="">
      <xdr:nvCxnSpPr>
        <xdr:cNvPr id="464" name="直線コネクタ 463"/>
        <xdr:cNvCxnSpPr/>
      </xdr:nvCxnSpPr>
      <xdr:spPr>
        <a:xfrm flipV="1">
          <a:off x="7861300" y="18356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143511</xdr:rowOff>
    </xdr:from>
    <xdr:to>
      <xdr:col>36</xdr:col>
      <xdr:colOff>165100</xdr:colOff>
      <xdr:row>107</xdr:row>
      <xdr:rowOff>73661</xdr:rowOff>
    </xdr:to>
    <xdr:sp macro="" textlink="">
      <xdr:nvSpPr>
        <xdr:cNvPr id="465" name="楕円 464"/>
        <xdr:cNvSpPr/>
      </xdr:nvSpPr>
      <xdr:spPr>
        <a:xfrm>
          <a:off x="6921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17145</xdr:rowOff>
    </xdr:from>
    <xdr:to>
      <xdr:col>41</xdr:col>
      <xdr:colOff>50800</xdr:colOff>
      <xdr:row>107</xdr:row>
      <xdr:rowOff>22861</xdr:rowOff>
    </xdr:to>
    <xdr:cxnSp macro="">
      <xdr:nvCxnSpPr>
        <xdr:cNvPr id="466" name="直線コネクタ 465"/>
        <xdr:cNvCxnSpPr/>
      </xdr:nvCxnSpPr>
      <xdr:spPr>
        <a:xfrm flipV="1">
          <a:off x="6972300" y="183622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49547</xdr:rowOff>
    </xdr:from>
    <xdr:ext cx="469744" cy="259045"/>
    <xdr:sp macro="" textlink="">
      <xdr:nvSpPr>
        <xdr:cNvPr id="467" name="n_1mainValue【市民会館】&#10;一人当たり面積"/>
        <xdr:cNvSpPr txBox="1"/>
      </xdr:nvSpPr>
      <xdr:spPr>
        <a:xfrm>
          <a:off x="9391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53357</xdr:rowOff>
    </xdr:from>
    <xdr:ext cx="469744" cy="259045"/>
    <xdr:sp macro="" textlink="">
      <xdr:nvSpPr>
        <xdr:cNvPr id="468" name="n_2mainValue【市民会館】&#10;一人当たり面積"/>
        <xdr:cNvSpPr txBox="1"/>
      </xdr:nvSpPr>
      <xdr:spPr>
        <a:xfrm>
          <a:off x="8515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59072</xdr:rowOff>
    </xdr:from>
    <xdr:ext cx="469744" cy="259045"/>
    <xdr:sp macro="" textlink="">
      <xdr:nvSpPr>
        <xdr:cNvPr id="469" name="n_3mainValue【市民会館】&#10;一人当たり面積"/>
        <xdr:cNvSpPr txBox="1"/>
      </xdr:nvSpPr>
      <xdr:spPr>
        <a:xfrm>
          <a:off x="7626427" y="1840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64788</xdr:rowOff>
    </xdr:from>
    <xdr:ext cx="469744" cy="259045"/>
    <xdr:sp macro="" textlink="">
      <xdr:nvSpPr>
        <xdr:cNvPr id="470" name="n_4mainValue【市民会館】&#10;一人当たり面積"/>
        <xdr:cNvSpPr txBox="1"/>
      </xdr:nvSpPr>
      <xdr:spPr>
        <a:xfrm>
          <a:off x="6737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95" name="直線コネクタ 494"/>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6"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7" name="直線コネクタ 49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98" name="【一般廃棄物処理施設】&#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99" name="直線コネクタ 498"/>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00" name="【一般廃棄物処理施設】&#10;有形固定資産減価償却率平均値テキスト"/>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01" name="フローチャート: 判断 50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02" name="フローチャート: 判断 50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13987</xdr:rowOff>
    </xdr:from>
    <xdr:ext cx="405111" cy="259045"/>
    <xdr:sp macro="" textlink="">
      <xdr:nvSpPr>
        <xdr:cNvPr id="503" name="n_1aveValue【一般廃棄物処理施設】&#10;有形固定資産減価償却率"/>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50165</xdr:rowOff>
    </xdr:from>
    <xdr:to>
      <xdr:col>76</xdr:col>
      <xdr:colOff>165100</xdr:colOff>
      <xdr:row>37</xdr:row>
      <xdr:rowOff>151765</xdr:rowOff>
    </xdr:to>
    <xdr:sp macro="" textlink="">
      <xdr:nvSpPr>
        <xdr:cNvPr id="504" name="フローチャート: 判断 503"/>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168292</xdr:rowOff>
    </xdr:from>
    <xdr:ext cx="405111" cy="259045"/>
    <xdr:sp macro="" textlink="">
      <xdr:nvSpPr>
        <xdr:cNvPr id="505" name="n_2aveValue【一般廃棄物処理施設】&#10;有形固定資産減価償却率"/>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52070</xdr:rowOff>
    </xdr:from>
    <xdr:to>
      <xdr:col>72</xdr:col>
      <xdr:colOff>38100</xdr:colOff>
      <xdr:row>37</xdr:row>
      <xdr:rowOff>153670</xdr:rowOff>
    </xdr:to>
    <xdr:sp macro="" textlink="">
      <xdr:nvSpPr>
        <xdr:cNvPr id="506" name="フローチャート: 判断 505"/>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170197</xdr:rowOff>
    </xdr:from>
    <xdr:ext cx="405111" cy="259045"/>
    <xdr:sp macro="" textlink="">
      <xdr:nvSpPr>
        <xdr:cNvPr id="507" name="n_3aveValue【一般廃棄物処理施設】&#10;有形固定資産減価償却率"/>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52070</xdr:rowOff>
    </xdr:from>
    <xdr:to>
      <xdr:col>67</xdr:col>
      <xdr:colOff>101600</xdr:colOff>
      <xdr:row>37</xdr:row>
      <xdr:rowOff>153670</xdr:rowOff>
    </xdr:to>
    <xdr:sp macro="" textlink="">
      <xdr:nvSpPr>
        <xdr:cNvPr id="508" name="フローチャート: 判断 507"/>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35</xdr:row>
      <xdr:rowOff>170197</xdr:rowOff>
    </xdr:from>
    <xdr:ext cx="405111" cy="259045"/>
    <xdr:sp macro="" textlink="">
      <xdr:nvSpPr>
        <xdr:cNvPr id="509" name="n_4aveValue【一般廃棄物処理施設】&#10;有形固定資産減価償却率"/>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10" name="テキスト ボックス 5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1" name="テキスト ボックス 5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2" name="テキスト ボックス 5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3" name="テキスト ボックス 5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4" name="テキスト ボックス 5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71120</xdr:rowOff>
    </xdr:from>
    <xdr:to>
      <xdr:col>85</xdr:col>
      <xdr:colOff>177800</xdr:colOff>
      <xdr:row>42</xdr:row>
      <xdr:rowOff>1270</xdr:rowOff>
    </xdr:to>
    <xdr:sp macro="" textlink="">
      <xdr:nvSpPr>
        <xdr:cNvPr id="515" name="楕円 514"/>
        <xdr:cNvSpPr/>
      </xdr:nvSpPr>
      <xdr:spPr>
        <a:xfrm>
          <a:off x="162687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157497</xdr:rowOff>
    </xdr:from>
    <xdr:ext cx="405111" cy="259045"/>
    <xdr:sp macro="" textlink="">
      <xdr:nvSpPr>
        <xdr:cNvPr id="516" name="【一般廃棄物処理施設】&#10;有形固定資産減価償却率該当値テキスト"/>
        <xdr:cNvSpPr txBox="1"/>
      </xdr:nvSpPr>
      <xdr:spPr>
        <a:xfrm>
          <a:off x="16357600" y="701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67310</xdr:rowOff>
    </xdr:from>
    <xdr:to>
      <xdr:col>81</xdr:col>
      <xdr:colOff>101600</xdr:colOff>
      <xdr:row>41</xdr:row>
      <xdr:rowOff>168910</xdr:rowOff>
    </xdr:to>
    <xdr:sp macro="" textlink="">
      <xdr:nvSpPr>
        <xdr:cNvPr id="517" name="楕円 516"/>
        <xdr:cNvSpPr/>
      </xdr:nvSpPr>
      <xdr:spPr>
        <a:xfrm>
          <a:off x="15430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118110</xdr:rowOff>
    </xdr:from>
    <xdr:to>
      <xdr:col>85</xdr:col>
      <xdr:colOff>127000</xdr:colOff>
      <xdr:row>41</xdr:row>
      <xdr:rowOff>121920</xdr:rowOff>
    </xdr:to>
    <xdr:cxnSp macro="">
      <xdr:nvCxnSpPr>
        <xdr:cNvPr id="518" name="直線コネクタ 517"/>
        <xdr:cNvCxnSpPr/>
      </xdr:nvCxnSpPr>
      <xdr:spPr>
        <a:xfrm>
          <a:off x="15481300" y="71475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55880</xdr:rowOff>
    </xdr:from>
    <xdr:to>
      <xdr:col>76</xdr:col>
      <xdr:colOff>165100</xdr:colOff>
      <xdr:row>41</xdr:row>
      <xdr:rowOff>157480</xdr:rowOff>
    </xdr:to>
    <xdr:sp macro="" textlink="">
      <xdr:nvSpPr>
        <xdr:cNvPr id="519" name="楕円 518"/>
        <xdr:cNvSpPr/>
      </xdr:nvSpPr>
      <xdr:spPr>
        <a:xfrm>
          <a:off x="14541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106680</xdr:rowOff>
    </xdr:from>
    <xdr:to>
      <xdr:col>81</xdr:col>
      <xdr:colOff>50800</xdr:colOff>
      <xdr:row>41</xdr:row>
      <xdr:rowOff>118110</xdr:rowOff>
    </xdr:to>
    <xdr:cxnSp macro="">
      <xdr:nvCxnSpPr>
        <xdr:cNvPr id="520" name="直線コネクタ 519"/>
        <xdr:cNvCxnSpPr/>
      </xdr:nvCxnSpPr>
      <xdr:spPr>
        <a:xfrm>
          <a:off x="14592300" y="71361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57785</xdr:rowOff>
    </xdr:from>
    <xdr:to>
      <xdr:col>72</xdr:col>
      <xdr:colOff>38100</xdr:colOff>
      <xdr:row>41</xdr:row>
      <xdr:rowOff>159385</xdr:rowOff>
    </xdr:to>
    <xdr:sp macro="" textlink="">
      <xdr:nvSpPr>
        <xdr:cNvPr id="521" name="楕円 520"/>
        <xdr:cNvSpPr/>
      </xdr:nvSpPr>
      <xdr:spPr>
        <a:xfrm>
          <a:off x="13652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106680</xdr:rowOff>
    </xdr:from>
    <xdr:to>
      <xdr:col>76</xdr:col>
      <xdr:colOff>114300</xdr:colOff>
      <xdr:row>41</xdr:row>
      <xdr:rowOff>108585</xdr:rowOff>
    </xdr:to>
    <xdr:cxnSp macro="">
      <xdr:nvCxnSpPr>
        <xdr:cNvPr id="522" name="直線コネクタ 521"/>
        <xdr:cNvCxnSpPr/>
      </xdr:nvCxnSpPr>
      <xdr:spPr>
        <a:xfrm flipV="1">
          <a:off x="13703300" y="71361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31115</xdr:rowOff>
    </xdr:from>
    <xdr:to>
      <xdr:col>67</xdr:col>
      <xdr:colOff>101600</xdr:colOff>
      <xdr:row>41</xdr:row>
      <xdr:rowOff>132715</xdr:rowOff>
    </xdr:to>
    <xdr:sp macro="" textlink="">
      <xdr:nvSpPr>
        <xdr:cNvPr id="523" name="楕円 522"/>
        <xdr:cNvSpPr/>
      </xdr:nvSpPr>
      <xdr:spPr>
        <a:xfrm>
          <a:off x="127635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81915</xdr:rowOff>
    </xdr:from>
    <xdr:to>
      <xdr:col>71</xdr:col>
      <xdr:colOff>177800</xdr:colOff>
      <xdr:row>41</xdr:row>
      <xdr:rowOff>108585</xdr:rowOff>
    </xdr:to>
    <xdr:cxnSp macro="">
      <xdr:nvCxnSpPr>
        <xdr:cNvPr id="524" name="直線コネクタ 523"/>
        <xdr:cNvCxnSpPr/>
      </xdr:nvCxnSpPr>
      <xdr:spPr>
        <a:xfrm>
          <a:off x="12814300" y="71113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160037</xdr:rowOff>
    </xdr:from>
    <xdr:ext cx="405111" cy="259045"/>
    <xdr:sp macro="" textlink="">
      <xdr:nvSpPr>
        <xdr:cNvPr id="525" name="n_1mainValue【一般廃棄物処理施設】&#10;有形固定資産減価償却率"/>
        <xdr:cNvSpPr txBox="1"/>
      </xdr:nvSpPr>
      <xdr:spPr>
        <a:xfrm>
          <a:off x="15266044"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148607</xdr:rowOff>
    </xdr:from>
    <xdr:ext cx="405111" cy="259045"/>
    <xdr:sp macro="" textlink="">
      <xdr:nvSpPr>
        <xdr:cNvPr id="526" name="n_2mainValue【一般廃棄物処理施設】&#10;有形固定資産減価償却率"/>
        <xdr:cNvSpPr txBox="1"/>
      </xdr:nvSpPr>
      <xdr:spPr>
        <a:xfrm>
          <a:off x="14389744"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150512</xdr:rowOff>
    </xdr:from>
    <xdr:ext cx="405111" cy="259045"/>
    <xdr:sp macro="" textlink="">
      <xdr:nvSpPr>
        <xdr:cNvPr id="527" name="n_3mainValue【一般廃棄物処理施設】&#10;有形固定資産減価償却率"/>
        <xdr:cNvSpPr txBox="1"/>
      </xdr:nvSpPr>
      <xdr:spPr>
        <a:xfrm>
          <a:off x="13500744"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123842</xdr:rowOff>
    </xdr:from>
    <xdr:ext cx="405111" cy="259045"/>
    <xdr:sp macro="" textlink="">
      <xdr:nvSpPr>
        <xdr:cNvPr id="528" name="n_4mainValue【一般廃棄物処理施設】&#10;有形固定資産減価償却率"/>
        <xdr:cNvSpPr txBox="1"/>
      </xdr:nvSpPr>
      <xdr:spPr>
        <a:xfrm>
          <a:off x="12611744"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9" name="正方形/長方形 5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0" name="正方形/長方形 5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1" name="正方形/長方形 5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2" name="正方形/長方形 5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3" name="正方形/長方形 5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4" name="正方形/長方形 5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5" name="正方形/長方形 5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6" name="正方形/長方形 5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7" name="テキスト ボックス 5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8" name="直線コネクタ 5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9" name="直線コネクタ 53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0" name="テキスト ボックス 53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1" name="直線コネクタ 54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2" name="テキスト ボックス 54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3" name="直線コネクタ 54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4" name="テキスト ボックス 54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5" name="直線コネクタ 54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6" name="テキスト ボックス 54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7" name="直線コネクタ 54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8" name="テキスト ボックス 54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9" name="直線コネクタ 5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0" name="テキスト ボックス 54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52" name="直線コネクタ 551"/>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53" name="【一般廃棄物処理施設】&#10;一人当たり有形固定資産（償却資産）額最小値テキスト"/>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54" name="直線コネクタ 553"/>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55" name="【一般廃棄物処理施設】&#10;一人当たり有形固定資産（償却資産）額最大値テキスト"/>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56" name="直線コネクタ 555"/>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57" name="【一般廃棄物処理施設】&#10;一人当たり有形固定資産（償却資産）額平均値テキスト"/>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58" name="フローチャート: 判断 557"/>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59" name="フローチャート: 判断 558"/>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133081</xdr:rowOff>
    </xdr:from>
    <xdr:ext cx="599010" cy="259045"/>
    <xdr:sp macro="" textlink="">
      <xdr:nvSpPr>
        <xdr:cNvPr id="560" name="n_1aveValue【一般廃棄物処理施設】&#10;一人当たり有形固定資産（償却資産）額"/>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56318</xdr:rowOff>
    </xdr:from>
    <xdr:to>
      <xdr:col>107</xdr:col>
      <xdr:colOff>101600</xdr:colOff>
      <xdr:row>39</xdr:row>
      <xdr:rowOff>157918</xdr:rowOff>
    </xdr:to>
    <xdr:sp macro="" textlink="">
      <xdr:nvSpPr>
        <xdr:cNvPr id="561" name="フローチャート: 判断 560"/>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149045</xdr:rowOff>
    </xdr:from>
    <xdr:ext cx="599010" cy="259045"/>
    <xdr:sp macro="" textlink="">
      <xdr:nvSpPr>
        <xdr:cNvPr id="562" name="n_2aveValue【一般廃棄物処理施設】&#10;一人当たり有形固定資産（償却資産）額"/>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64502</xdr:rowOff>
    </xdr:from>
    <xdr:to>
      <xdr:col>102</xdr:col>
      <xdr:colOff>165100</xdr:colOff>
      <xdr:row>39</xdr:row>
      <xdr:rowOff>166102</xdr:rowOff>
    </xdr:to>
    <xdr:sp macro="" textlink="">
      <xdr:nvSpPr>
        <xdr:cNvPr id="563" name="フローチャート: 判断 562"/>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157229</xdr:rowOff>
    </xdr:from>
    <xdr:ext cx="599010" cy="259045"/>
    <xdr:sp macro="" textlink="">
      <xdr:nvSpPr>
        <xdr:cNvPr id="564" name="n_3aveValue【一般廃棄物処理施設】&#10;一人当たり有形固定資産（償却資産）額"/>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75692</xdr:rowOff>
    </xdr:from>
    <xdr:to>
      <xdr:col>98</xdr:col>
      <xdr:colOff>38100</xdr:colOff>
      <xdr:row>40</xdr:row>
      <xdr:rowOff>5842</xdr:rowOff>
    </xdr:to>
    <xdr:sp macro="" textlink="">
      <xdr:nvSpPr>
        <xdr:cNvPr id="565" name="フローチャート: 判断 564"/>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39</xdr:row>
      <xdr:rowOff>168419</xdr:rowOff>
    </xdr:from>
    <xdr:ext cx="599010" cy="259045"/>
    <xdr:sp macro="" textlink="">
      <xdr:nvSpPr>
        <xdr:cNvPr id="566" name="n_4aveValue【一般廃棄物処理施設】&#10;一人当たり有形固定資産（償却資産）額"/>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67" name="テキスト ボックス 5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8" name="テキスト ボックス 5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9" name="テキスト ボックス 5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0" name="テキスト ボックス 5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1" name="テキスト ボックス 5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159524</xdr:rowOff>
    </xdr:from>
    <xdr:to>
      <xdr:col>116</xdr:col>
      <xdr:colOff>114300</xdr:colOff>
      <xdr:row>38</xdr:row>
      <xdr:rowOff>89674</xdr:rowOff>
    </xdr:to>
    <xdr:sp macro="" textlink="">
      <xdr:nvSpPr>
        <xdr:cNvPr id="572" name="楕円 571"/>
        <xdr:cNvSpPr/>
      </xdr:nvSpPr>
      <xdr:spPr>
        <a:xfrm>
          <a:off x="22110700" y="650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10951</xdr:rowOff>
    </xdr:from>
    <xdr:ext cx="599010" cy="259045"/>
    <xdr:sp macro="" textlink="">
      <xdr:nvSpPr>
        <xdr:cNvPr id="573" name="【一般廃棄物処理施設】&#10;一人当たり有形固定資産（償却資産）額該当値テキスト"/>
        <xdr:cNvSpPr txBox="1"/>
      </xdr:nvSpPr>
      <xdr:spPr>
        <a:xfrm>
          <a:off x="22199600" y="63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162480</xdr:rowOff>
    </xdr:from>
    <xdr:to>
      <xdr:col>112</xdr:col>
      <xdr:colOff>38100</xdr:colOff>
      <xdr:row>38</xdr:row>
      <xdr:rowOff>92630</xdr:rowOff>
    </xdr:to>
    <xdr:sp macro="" textlink="">
      <xdr:nvSpPr>
        <xdr:cNvPr id="574" name="楕円 573"/>
        <xdr:cNvSpPr/>
      </xdr:nvSpPr>
      <xdr:spPr>
        <a:xfrm>
          <a:off x="21272500" y="650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38874</xdr:rowOff>
    </xdr:from>
    <xdr:to>
      <xdr:col>116</xdr:col>
      <xdr:colOff>63500</xdr:colOff>
      <xdr:row>38</xdr:row>
      <xdr:rowOff>41830</xdr:rowOff>
    </xdr:to>
    <xdr:cxnSp macro="">
      <xdr:nvCxnSpPr>
        <xdr:cNvPr id="575" name="直線コネクタ 574"/>
        <xdr:cNvCxnSpPr/>
      </xdr:nvCxnSpPr>
      <xdr:spPr>
        <a:xfrm flipV="1">
          <a:off x="21323300" y="6553974"/>
          <a:ext cx="8382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166568</xdr:rowOff>
    </xdr:from>
    <xdr:to>
      <xdr:col>107</xdr:col>
      <xdr:colOff>101600</xdr:colOff>
      <xdr:row>38</xdr:row>
      <xdr:rowOff>96718</xdr:rowOff>
    </xdr:to>
    <xdr:sp macro="" textlink="">
      <xdr:nvSpPr>
        <xdr:cNvPr id="576" name="楕円 575"/>
        <xdr:cNvSpPr/>
      </xdr:nvSpPr>
      <xdr:spPr>
        <a:xfrm>
          <a:off x="20383500" y="651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41830</xdr:rowOff>
    </xdr:from>
    <xdr:to>
      <xdr:col>111</xdr:col>
      <xdr:colOff>177800</xdr:colOff>
      <xdr:row>38</xdr:row>
      <xdr:rowOff>45918</xdr:rowOff>
    </xdr:to>
    <xdr:cxnSp macro="">
      <xdr:nvCxnSpPr>
        <xdr:cNvPr id="577" name="直線コネクタ 576"/>
        <xdr:cNvCxnSpPr/>
      </xdr:nvCxnSpPr>
      <xdr:spPr>
        <a:xfrm flipV="1">
          <a:off x="20434300" y="6556930"/>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159432</xdr:rowOff>
    </xdr:from>
    <xdr:to>
      <xdr:col>102</xdr:col>
      <xdr:colOff>165100</xdr:colOff>
      <xdr:row>38</xdr:row>
      <xdr:rowOff>89582</xdr:rowOff>
    </xdr:to>
    <xdr:sp macro="" textlink="">
      <xdr:nvSpPr>
        <xdr:cNvPr id="578" name="楕円 577"/>
        <xdr:cNvSpPr/>
      </xdr:nvSpPr>
      <xdr:spPr>
        <a:xfrm>
          <a:off x="19494500" y="650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38782</xdr:rowOff>
    </xdr:from>
    <xdr:to>
      <xdr:col>107</xdr:col>
      <xdr:colOff>50800</xdr:colOff>
      <xdr:row>38</xdr:row>
      <xdr:rowOff>45918</xdr:rowOff>
    </xdr:to>
    <xdr:cxnSp macro="">
      <xdr:nvCxnSpPr>
        <xdr:cNvPr id="579" name="直線コネクタ 578"/>
        <xdr:cNvCxnSpPr/>
      </xdr:nvCxnSpPr>
      <xdr:spPr>
        <a:xfrm>
          <a:off x="19545300" y="6553882"/>
          <a:ext cx="8890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12256</xdr:rowOff>
    </xdr:from>
    <xdr:to>
      <xdr:col>98</xdr:col>
      <xdr:colOff>38100</xdr:colOff>
      <xdr:row>38</xdr:row>
      <xdr:rowOff>113856</xdr:rowOff>
    </xdr:to>
    <xdr:sp macro="" textlink="">
      <xdr:nvSpPr>
        <xdr:cNvPr id="580" name="楕円 579"/>
        <xdr:cNvSpPr/>
      </xdr:nvSpPr>
      <xdr:spPr>
        <a:xfrm>
          <a:off x="18605500" y="652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38782</xdr:rowOff>
    </xdr:from>
    <xdr:to>
      <xdr:col>102</xdr:col>
      <xdr:colOff>114300</xdr:colOff>
      <xdr:row>38</xdr:row>
      <xdr:rowOff>63056</xdr:rowOff>
    </xdr:to>
    <xdr:cxnSp macro="">
      <xdr:nvCxnSpPr>
        <xdr:cNvPr id="581" name="直線コネクタ 580"/>
        <xdr:cNvCxnSpPr/>
      </xdr:nvCxnSpPr>
      <xdr:spPr>
        <a:xfrm flipV="1">
          <a:off x="18656300" y="6553882"/>
          <a:ext cx="889000" cy="2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109157</xdr:rowOff>
    </xdr:from>
    <xdr:ext cx="599010" cy="259045"/>
    <xdr:sp macro="" textlink="">
      <xdr:nvSpPr>
        <xdr:cNvPr id="582" name="n_1mainValue【一般廃棄物処理施設】&#10;一人当たり有形固定資産（償却資産）額"/>
        <xdr:cNvSpPr txBox="1"/>
      </xdr:nvSpPr>
      <xdr:spPr>
        <a:xfrm>
          <a:off x="21011095" y="628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113245</xdr:rowOff>
    </xdr:from>
    <xdr:ext cx="599010" cy="259045"/>
    <xdr:sp macro="" textlink="">
      <xdr:nvSpPr>
        <xdr:cNvPr id="583" name="n_2mainValue【一般廃棄物処理施設】&#10;一人当たり有形固定資産（償却資産）額"/>
        <xdr:cNvSpPr txBox="1"/>
      </xdr:nvSpPr>
      <xdr:spPr>
        <a:xfrm>
          <a:off x="20134795" y="628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106109</xdr:rowOff>
    </xdr:from>
    <xdr:ext cx="599010" cy="259045"/>
    <xdr:sp macro="" textlink="">
      <xdr:nvSpPr>
        <xdr:cNvPr id="584" name="n_3mainValue【一般廃棄物処理施設】&#10;一人当たり有形固定資産（償却資産）額"/>
        <xdr:cNvSpPr txBox="1"/>
      </xdr:nvSpPr>
      <xdr:spPr>
        <a:xfrm>
          <a:off x="19245795" y="627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130382</xdr:rowOff>
    </xdr:from>
    <xdr:ext cx="599010" cy="259045"/>
    <xdr:sp macro="" textlink="">
      <xdr:nvSpPr>
        <xdr:cNvPr id="585" name="n_4mainValue【一般廃棄物処理施設】&#10;一人当たり有形固定資産（償却資産）額"/>
        <xdr:cNvSpPr txBox="1"/>
      </xdr:nvSpPr>
      <xdr:spPr>
        <a:xfrm>
          <a:off x="18356795" y="630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7" name="正方形/長方形 5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8" name="正方形/長方形 5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9" name="正方形/長方形 5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0" name="正方形/長方形 5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1" name="正方形/長方形 5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2" name="正方形/長方形 5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正方形/長方形 59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94" name="正方形/長方形 5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5" name="正方形/長方形 5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6" name="正方形/長方形 5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7" name="正方形/長方形 5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8" name="正方形/長方形 5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9" name="正方形/長方形 5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0" name="正方形/長方形 5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1" name="正方形/長方形 60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02" name="正方形/長方形 6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3" name="正方形/長方形 6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4" name="正方形/長方形 6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5" name="正方形/長方形 6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6" name="正方形/長方形 6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7" name="正方形/長方形 6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8" name="正方形/長方形 6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9" name="正方形/長方形 6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0" name="テキスト ボックス 6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1" name="直線コネクタ 6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2" name="テキスト ボックス 61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3" name="直線コネクタ 61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4" name="テキスト ボックス 61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5" name="直線コネクタ 61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6" name="テキスト ボックス 61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7" name="直線コネクタ 61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8" name="テキスト ボックス 61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9" name="直線コネクタ 61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0" name="テキスト ボックス 61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1" name="直線コネクタ 62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2" name="テキスト ボックス 62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4" name="テキスト ボックス 62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26" name="直線コネクタ 625"/>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7"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8" name="直線コネクタ 62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29" name="【消防施設】&#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30" name="直線コネクタ 629"/>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31" name="【消防施設】&#10;有形固定資産減価償却率平均値テキスト"/>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32" name="フローチャート: 判断 631"/>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33" name="フローチャート: 判断 632"/>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132097</xdr:rowOff>
    </xdr:from>
    <xdr:ext cx="405111" cy="259045"/>
    <xdr:sp macro="" textlink="">
      <xdr:nvSpPr>
        <xdr:cNvPr id="634" name="n_1aveValue【消防施設】&#10;有形固定資産減価償却率"/>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168275</xdr:rowOff>
    </xdr:from>
    <xdr:to>
      <xdr:col>76</xdr:col>
      <xdr:colOff>165100</xdr:colOff>
      <xdr:row>82</xdr:row>
      <xdr:rowOff>98425</xdr:rowOff>
    </xdr:to>
    <xdr:sp macro="" textlink="">
      <xdr:nvSpPr>
        <xdr:cNvPr id="635" name="フローチャート: 判断 634"/>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114952</xdr:rowOff>
    </xdr:from>
    <xdr:ext cx="405111" cy="259045"/>
    <xdr:sp macro="" textlink="">
      <xdr:nvSpPr>
        <xdr:cNvPr id="636" name="n_2aveValue【消防施設】&#10;有形固定資産減価償却率"/>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636</xdr:rowOff>
    </xdr:from>
    <xdr:to>
      <xdr:col>72</xdr:col>
      <xdr:colOff>38100</xdr:colOff>
      <xdr:row>82</xdr:row>
      <xdr:rowOff>102236</xdr:rowOff>
    </xdr:to>
    <xdr:sp macro="" textlink="">
      <xdr:nvSpPr>
        <xdr:cNvPr id="637" name="フローチャート: 判断 636"/>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118763</xdr:rowOff>
    </xdr:from>
    <xdr:ext cx="405111" cy="259045"/>
    <xdr:sp macro="" textlink="">
      <xdr:nvSpPr>
        <xdr:cNvPr id="638" name="n_3aveValue【消防施設】&#10;有形固定資産減価償却率"/>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17780</xdr:rowOff>
    </xdr:from>
    <xdr:to>
      <xdr:col>67</xdr:col>
      <xdr:colOff>101600</xdr:colOff>
      <xdr:row>82</xdr:row>
      <xdr:rowOff>119380</xdr:rowOff>
    </xdr:to>
    <xdr:sp macro="" textlink="">
      <xdr:nvSpPr>
        <xdr:cNvPr id="639" name="フローチャート: 判断 638"/>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80</xdr:row>
      <xdr:rowOff>135907</xdr:rowOff>
    </xdr:from>
    <xdr:ext cx="405111" cy="259045"/>
    <xdr:sp macro="" textlink="">
      <xdr:nvSpPr>
        <xdr:cNvPr id="640" name="n_4aveValue【消防施設】&#10;有形固定資産減価償却率"/>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41" name="テキスト ボックス 6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2" name="テキスト ボックス 6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3" name="テキスト ボックス 6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4" name="テキスト ボックス 6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5" name="テキスト ボックス 6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124461</xdr:rowOff>
    </xdr:from>
    <xdr:to>
      <xdr:col>85</xdr:col>
      <xdr:colOff>177800</xdr:colOff>
      <xdr:row>84</xdr:row>
      <xdr:rowOff>54611</xdr:rowOff>
    </xdr:to>
    <xdr:sp macro="" textlink="">
      <xdr:nvSpPr>
        <xdr:cNvPr id="646" name="楕円 645"/>
        <xdr:cNvSpPr/>
      </xdr:nvSpPr>
      <xdr:spPr>
        <a:xfrm>
          <a:off x="16268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102888</xdr:rowOff>
    </xdr:from>
    <xdr:ext cx="405111" cy="259045"/>
    <xdr:sp macro="" textlink="">
      <xdr:nvSpPr>
        <xdr:cNvPr id="647" name="【消防施設】&#10;有形固定資産減価償却率該当値テキスト"/>
        <xdr:cNvSpPr txBox="1"/>
      </xdr:nvSpPr>
      <xdr:spPr>
        <a:xfrm>
          <a:off x="16357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97789</xdr:rowOff>
    </xdr:from>
    <xdr:to>
      <xdr:col>81</xdr:col>
      <xdr:colOff>101600</xdr:colOff>
      <xdr:row>84</xdr:row>
      <xdr:rowOff>27939</xdr:rowOff>
    </xdr:to>
    <xdr:sp macro="" textlink="">
      <xdr:nvSpPr>
        <xdr:cNvPr id="648" name="楕円 647"/>
        <xdr:cNvSpPr/>
      </xdr:nvSpPr>
      <xdr:spPr>
        <a:xfrm>
          <a:off x="15430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148589</xdr:rowOff>
    </xdr:from>
    <xdr:to>
      <xdr:col>85</xdr:col>
      <xdr:colOff>127000</xdr:colOff>
      <xdr:row>84</xdr:row>
      <xdr:rowOff>3811</xdr:rowOff>
    </xdr:to>
    <xdr:cxnSp macro="">
      <xdr:nvCxnSpPr>
        <xdr:cNvPr id="649" name="直線コネクタ 648"/>
        <xdr:cNvCxnSpPr/>
      </xdr:nvCxnSpPr>
      <xdr:spPr>
        <a:xfrm>
          <a:off x="15481300" y="143789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69214</xdr:rowOff>
    </xdr:from>
    <xdr:to>
      <xdr:col>76</xdr:col>
      <xdr:colOff>165100</xdr:colOff>
      <xdr:row>83</xdr:row>
      <xdr:rowOff>170814</xdr:rowOff>
    </xdr:to>
    <xdr:sp macro="" textlink="">
      <xdr:nvSpPr>
        <xdr:cNvPr id="650" name="楕円 649"/>
        <xdr:cNvSpPr/>
      </xdr:nvSpPr>
      <xdr:spPr>
        <a:xfrm>
          <a:off x="14541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120014</xdr:rowOff>
    </xdr:from>
    <xdr:to>
      <xdr:col>81</xdr:col>
      <xdr:colOff>50800</xdr:colOff>
      <xdr:row>83</xdr:row>
      <xdr:rowOff>148589</xdr:rowOff>
    </xdr:to>
    <xdr:cxnSp macro="">
      <xdr:nvCxnSpPr>
        <xdr:cNvPr id="651" name="直線コネクタ 650"/>
        <xdr:cNvCxnSpPr/>
      </xdr:nvCxnSpPr>
      <xdr:spPr>
        <a:xfrm>
          <a:off x="14592300" y="143503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33020</xdr:rowOff>
    </xdr:from>
    <xdr:to>
      <xdr:col>72</xdr:col>
      <xdr:colOff>38100</xdr:colOff>
      <xdr:row>83</xdr:row>
      <xdr:rowOff>134620</xdr:rowOff>
    </xdr:to>
    <xdr:sp macro="" textlink="">
      <xdr:nvSpPr>
        <xdr:cNvPr id="652" name="楕円 651"/>
        <xdr:cNvSpPr/>
      </xdr:nvSpPr>
      <xdr:spPr>
        <a:xfrm>
          <a:off x="13652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83820</xdr:rowOff>
    </xdr:from>
    <xdr:to>
      <xdr:col>76</xdr:col>
      <xdr:colOff>114300</xdr:colOff>
      <xdr:row>83</xdr:row>
      <xdr:rowOff>120014</xdr:rowOff>
    </xdr:to>
    <xdr:cxnSp macro="">
      <xdr:nvCxnSpPr>
        <xdr:cNvPr id="653" name="直線コネクタ 652"/>
        <xdr:cNvCxnSpPr/>
      </xdr:nvCxnSpPr>
      <xdr:spPr>
        <a:xfrm>
          <a:off x="13703300" y="143141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145414</xdr:rowOff>
    </xdr:from>
    <xdr:to>
      <xdr:col>67</xdr:col>
      <xdr:colOff>101600</xdr:colOff>
      <xdr:row>84</xdr:row>
      <xdr:rowOff>75564</xdr:rowOff>
    </xdr:to>
    <xdr:sp macro="" textlink="">
      <xdr:nvSpPr>
        <xdr:cNvPr id="654" name="楕円 653"/>
        <xdr:cNvSpPr/>
      </xdr:nvSpPr>
      <xdr:spPr>
        <a:xfrm>
          <a:off x="12763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83820</xdr:rowOff>
    </xdr:from>
    <xdr:to>
      <xdr:col>71</xdr:col>
      <xdr:colOff>177800</xdr:colOff>
      <xdr:row>84</xdr:row>
      <xdr:rowOff>24764</xdr:rowOff>
    </xdr:to>
    <xdr:cxnSp macro="">
      <xdr:nvCxnSpPr>
        <xdr:cNvPr id="655" name="直線コネクタ 654"/>
        <xdr:cNvCxnSpPr/>
      </xdr:nvCxnSpPr>
      <xdr:spPr>
        <a:xfrm flipV="1">
          <a:off x="12814300" y="14314170"/>
          <a:ext cx="8890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19066</xdr:rowOff>
    </xdr:from>
    <xdr:ext cx="405111" cy="259045"/>
    <xdr:sp macro="" textlink="">
      <xdr:nvSpPr>
        <xdr:cNvPr id="656" name="n_1mainValue【消防施設】&#10;有形固定資産減価償却率"/>
        <xdr:cNvSpPr txBox="1"/>
      </xdr:nvSpPr>
      <xdr:spPr>
        <a:xfrm>
          <a:off x="15266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161941</xdr:rowOff>
    </xdr:from>
    <xdr:ext cx="405111" cy="259045"/>
    <xdr:sp macro="" textlink="">
      <xdr:nvSpPr>
        <xdr:cNvPr id="657" name="n_2mainValue【消防施設】&#10;有形固定資産減価償却率"/>
        <xdr:cNvSpPr txBox="1"/>
      </xdr:nvSpPr>
      <xdr:spPr>
        <a:xfrm>
          <a:off x="14389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125747</xdr:rowOff>
    </xdr:from>
    <xdr:ext cx="405111" cy="259045"/>
    <xdr:sp macro="" textlink="">
      <xdr:nvSpPr>
        <xdr:cNvPr id="658" name="n_3mainValue【消防施設】&#10;有形固定資産減価償却率"/>
        <xdr:cNvSpPr txBox="1"/>
      </xdr:nvSpPr>
      <xdr:spPr>
        <a:xfrm>
          <a:off x="13500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66691</xdr:rowOff>
    </xdr:from>
    <xdr:ext cx="405111" cy="259045"/>
    <xdr:sp macro="" textlink="">
      <xdr:nvSpPr>
        <xdr:cNvPr id="659" name="n_4mainValue【消防施設】&#10;有形固定資産減価償却率"/>
        <xdr:cNvSpPr txBox="1"/>
      </xdr:nvSpPr>
      <xdr:spPr>
        <a:xfrm>
          <a:off x="12611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0" name="正方形/長方形 6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1" name="正方形/長方形 6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2" name="正方形/長方形 6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3" name="正方形/長方形 6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4" name="正方形/長方形 6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5" name="正方形/長方形 6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6" name="正方形/長方形 6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7" name="正方形/長方形 6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8" name="テキスト ボックス 6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9" name="直線コネクタ 6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0" name="直線コネクタ 66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1" name="テキスト ボックス 67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2" name="直線コネクタ 67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73" name="テキスト ボックス 67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4" name="直線コネクタ 67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75" name="テキスト ボックス 67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6" name="直線コネクタ 67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7" name="テキスト ボックス 67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8" name="直線コネクタ 67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9" name="テキスト ボックス 67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0" name="直線コネクタ 67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1" name="テキスト ボックス 68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2" name="直線コネクタ 6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3" name="テキスト ボックス 6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685" name="直線コネクタ 684"/>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686" name="【消防施設】&#10;一人当たり面積最小値テキスト"/>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687" name="直線コネクタ 686"/>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688" name="【消防施設】&#10;一人当たり面積最大値テキスト"/>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689" name="直線コネクタ 688"/>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690" name="【消防施設】&#10;一人当たり面積平均値テキスト"/>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91" name="フローチャート: 判断 690"/>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692" name="フローチャート: 判断 691"/>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122482</xdr:rowOff>
    </xdr:from>
    <xdr:ext cx="469744" cy="259045"/>
    <xdr:sp macro="" textlink="">
      <xdr:nvSpPr>
        <xdr:cNvPr id="693" name="n_1aveValue【消防施設】&#10;一人当たり面積"/>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29755</xdr:rowOff>
    </xdr:from>
    <xdr:to>
      <xdr:col>107</xdr:col>
      <xdr:colOff>101600</xdr:colOff>
      <xdr:row>85</xdr:row>
      <xdr:rowOff>131355</xdr:rowOff>
    </xdr:to>
    <xdr:sp macro="" textlink="">
      <xdr:nvSpPr>
        <xdr:cNvPr id="694" name="フローチャート: 判断 693"/>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122482</xdr:rowOff>
    </xdr:from>
    <xdr:ext cx="469744" cy="259045"/>
    <xdr:sp macro="" textlink="">
      <xdr:nvSpPr>
        <xdr:cNvPr id="695" name="n_2aveValue【消防施設】&#10;一人当たり面積"/>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55880</xdr:rowOff>
    </xdr:from>
    <xdr:to>
      <xdr:col>102</xdr:col>
      <xdr:colOff>165100</xdr:colOff>
      <xdr:row>85</xdr:row>
      <xdr:rowOff>157480</xdr:rowOff>
    </xdr:to>
    <xdr:sp macro="" textlink="">
      <xdr:nvSpPr>
        <xdr:cNvPr id="696" name="フローチャート: 判断 695"/>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85</xdr:row>
      <xdr:rowOff>148607</xdr:rowOff>
    </xdr:from>
    <xdr:ext cx="469744" cy="259045"/>
    <xdr:sp macro="" textlink="">
      <xdr:nvSpPr>
        <xdr:cNvPr id="697" name="n_3aveValue【消防施設】&#10;一人当たり面積"/>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67311</xdr:rowOff>
    </xdr:from>
    <xdr:to>
      <xdr:col>98</xdr:col>
      <xdr:colOff>38100</xdr:colOff>
      <xdr:row>85</xdr:row>
      <xdr:rowOff>168911</xdr:rowOff>
    </xdr:to>
    <xdr:sp macro="" textlink="">
      <xdr:nvSpPr>
        <xdr:cNvPr id="698" name="フローチャート: 判断 697"/>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85</xdr:row>
      <xdr:rowOff>160038</xdr:rowOff>
    </xdr:from>
    <xdr:ext cx="469744" cy="259045"/>
    <xdr:sp macro="" textlink="">
      <xdr:nvSpPr>
        <xdr:cNvPr id="699" name="n_4aveValue【消防施設】&#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00" name="テキスト ボックス 6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1" name="テキスト ボックス 7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2" name="テキスト ボックス 7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3" name="テキスト ボックス 7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4" name="テキスト ボックス 7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11793</xdr:rowOff>
    </xdr:from>
    <xdr:to>
      <xdr:col>116</xdr:col>
      <xdr:colOff>114300</xdr:colOff>
      <xdr:row>85</xdr:row>
      <xdr:rowOff>113393</xdr:rowOff>
    </xdr:to>
    <xdr:sp macro="" textlink="">
      <xdr:nvSpPr>
        <xdr:cNvPr id="705" name="楕円 704"/>
        <xdr:cNvSpPr/>
      </xdr:nvSpPr>
      <xdr:spPr>
        <a:xfrm>
          <a:off x="221107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34670</xdr:rowOff>
    </xdr:from>
    <xdr:ext cx="469744" cy="259045"/>
    <xdr:sp macro="" textlink="">
      <xdr:nvSpPr>
        <xdr:cNvPr id="706" name="【消防施設】&#10;一人当たり面積該当値テキスト"/>
        <xdr:cNvSpPr txBox="1"/>
      </xdr:nvSpPr>
      <xdr:spPr>
        <a:xfrm>
          <a:off x="22199600" y="1443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16692</xdr:rowOff>
    </xdr:from>
    <xdr:to>
      <xdr:col>112</xdr:col>
      <xdr:colOff>38100</xdr:colOff>
      <xdr:row>85</xdr:row>
      <xdr:rowOff>118292</xdr:rowOff>
    </xdr:to>
    <xdr:sp macro="" textlink="">
      <xdr:nvSpPr>
        <xdr:cNvPr id="707" name="楕円 706"/>
        <xdr:cNvSpPr/>
      </xdr:nvSpPr>
      <xdr:spPr>
        <a:xfrm>
          <a:off x="21272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62593</xdr:rowOff>
    </xdr:from>
    <xdr:to>
      <xdr:col>116</xdr:col>
      <xdr:colOff>63500</xdr:colOff>
      <xdr:row>85</xdr:row>
      <xdr:rowOff>67492</xdr:rowOff>
    </xdr:to>
    <xdr:cxnSp macro="">
      <xdr:nvCxnSpPr>
        <xdr:cNvPr id="708" name="直線コネクタ 707"/>
        <xdr:cNvCxnSpPr/>
      </xdr:nvCxnSpPr>
      <xdr:spPr>
        <a:xfrm flipV="1">
          <a:off x="21323300" y="1463584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19957</xdr:rowOff>
    </xdr:from>
    <xdr:to>
      <xdr:col>107</xdr:col>
      <xdr:colOff>101600</xdr:colOff>
      <xdr:row>85</xdr:row>
      <xdr:rowOff>121557</xdr:rowOff>
    </xdr:to>
    <xdr:sp macro="" textlink="">
      <xdr:nvSpPr>
        <xdr:cNvPr id="709" name="楕円 708"/>
        <xdr:cNvSpPr/>
      </xdr:nvSpPr>
      <xdr:spPr>
        <a:xfrm>
          <a:off x="20383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67492</xdr:rowOff>
    </xdr:from>
    <xdr:to>
      <xdr:col>111</xdr:col>
      <xdr:colOff>177800</xdr:colOff>
      <xdr:row>85</xdr:row>
      <xdr:rowOff>70757</xdr:rowOff>
    </xdr:to>
    <xdr:cxnSp macro="">
      <xdr:nvCxnSpPr>
        <xdr:cNvPr id="710" name="直線コネクタ 709"/>
        <xdr:cNvCxnSpPr/>
      </xdr:nvCxnSpPr>
      <xdr:spPr>
        <a:xfrm flipV="1">
          <a:off x="20434300" y="1464074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24856</xdr:rowOff>
    </xdr:from>
    <xdr:to>
      <xdr:col>102</xdr:col>
      <xdr:colOff>165100</xdr:colOff>
      <xdr:row>85</xdr:row>
      <xdr:rowOff>126456</xdr:rowOff>
    </xdr:to>
    <xdr:sp macro="" textlink="">
      <xdr:nvSpPr>
        <xdr:cNvPr id="711" name="楕円 710"/>
        <xdr:cNvSpPr/>
      </xdr:nvSpPr>
      <xdr:spPr>
        <a:xfrm>
          <a:off x="19494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70757</xdr:rowOff>
    </xdr:from>
    <xdr:to>
      <xdr:col>107</xdr:col>
      <xdr:colOff>50800</xdr:colOff>
      <xdr:row>85</xdr:row>
      <xdr:rowOff>75656</xdr:rowOff>
    </xdr:to>
    <xdr:cxnSp macro="">
      <xdr:nvCxnSpPr>
        <xdr:cNvPr id="712" name="直線コネクタ 711"/>
        <xdr:cNvCxnSpPr/>
      </xdr:nvCxnSpPr>
      <xdr:spPr>
        <a:xfrm flipV="1">
          <a:off x="19545300" y="1464400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36286</xdr:rowOff>
    </xdr:from>
    <xdr:to>
      <xdr:col>98</xdr:col>
      <xdr:colOff>38100</xdr:colOff>
      <xdr:row>85</xdr:row>
      <xdr:rowOff>137886</xdr:rowOff>
    </xdr:to>
    <xdr:sp macro="" textlink="">
      <xdr:nvSpPr>
        <xdr:cNvPr id="713" name="楕円 712"/>
        <xdr:cNvSpPr/>
      </xdr:nvSpPr>
      <xdr:spPr>
        <a:xfrm>
          <a:off x="186055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75656</xdr:rowOff>
    </xdr:from>
    <xdr:to>
      <xdr:col>102</xdr:col>
      <xdr:colOff>114300</xdr:colOff>
      <xdr:row>85</xdr:row>
      <xdr:rowOff>87086</xdr:rowOff>
    </xdr:to>
    <xdr:cxnSp macro="">
      <xdr:nvCxnSpPr>
        <xdr:cNvPr id="714" name="直線コネクタ 713"/>
        <xdr:cNvCxnSpPr/>
      </xdr:nvCxnSpPr>
      <xdr:spPr>
        <a:xfrm flipV="1">
          <a:off x="18656300" y="1464890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134819</xdr:rowOff>
    </xdr:from>
    <xdr:ext cx="469744" cy="259045"/>
    <xdr:sp macro="" textlink="">
      <xdr:nvSpPr>
        <xdr:cNvPr id="715" name="n_1mainValue【消防施設】&#10;一人当たり面積"/>
        <xdr:cNvSpPr txBox="1"/>
      </xdr:nvSpPr>
      <xdr:spPr>
        <a:xfrm>
          <a:off x="21075727" y="1436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138084</xdr:rowOff>
    </xdr:from>
    <xdr:ext cx="469744" cy="259045"/>
    <xdr:sp macro="" textlink="">
      <xdr:nvSpPr>
        <xdr:cNvPr id="716" name="n_2mainValue【消防施設】&#10;一人当たり面積"/>
        <xdr:cNvSpPr txBox="1"/>
      </xdr:nvSpPr>
      <xdr:spPr>
        <a:xfrm>
          <a:off x="20199427" y="1436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142983</xdr:rowOff>
    </xdr:from>
    <xdr:ext cx="469744" cy="259045"/>
    <xdr:sp macro="" textlink="">
      <xdr:nvSpPr>
        <xdr:cNvPr id="717" name="n_3mainValue【消防施設】&#10;一人当たり面積"/>
        <xdr:cNvSpPr txBox="1"/>
      </xdr:nvSpPr>
      <xdr:spPr>
        <a:xfrm>
          <a:off x="19310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154413</xdr:rowOff>
    </xdr:from>
    <xdr:ext cx="469744" cy="259045"/>
    <xdr:sp macro="" textlink="">
      <xdr:nvSpPr>
        <xdr:cNvPr id="718" name="n_4mainValue【消防施設】&#10;一人当たり面積"/>
        <xdr:cNvSpPr txBox="1"/>
      </xdr:nvSpPr>
      <xdr:spPr>
        <a:xfrm>
          <a:off x="18421427" y="1438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9" name="正方形/長方形 7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0" name="正方形/長方形 7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1" name="正方形/長方形 7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2" name="正方形/長方形 7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3" name="正方形/長方形 7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4" name="正方形/長方形 7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5" name="正方形/長方形 7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正方形/長方形 7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7" name="テキスト ボックス 7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8" name="直線コネクタ 7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9" name="テキスト ボックス 72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1" name="テキスト ボックス 73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39" name="テキスト ボックス 73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42" name="直線コネクタ 741"/>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43"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44" name="直線コネクタ 743"/>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45"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46" name="直線コネクタ 74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47" name="【庁舎】&#10;有形固定資産減価償却率平均値テキスト"/>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48" name="フローチャート: 判断 747"/>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49" name="フローチャート: 判断 748"/>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7638</xdr:rowOff>
    </xdr:from>
    <xdr:ext cx="405111" cy="259045"/>
    <xdr:sp macro="" textlink="">
      <xdr:nvSpPr>
        <xdr:cNvPr id="750" name="n_1aveValue【庁舎】&#10;有形固定資産減価償却率"/>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55880</xdr:rowOff>
    </xdr:from>
    <xdr:to>
      <xdr:col>76</xdr:col>
      <xdr:colOff>165100</xdr:colOff>
      <xdr:row>103</xdr:row>
      <xdr:rowOff>157480</xdr:rowOff>
    </xdr:to>
    <xdr:sp macro="" textlink="">
      <xdr:nvSpPr>
        <xdr:cNvPr id="751" name="フローチャート: 判断 750"/>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2557</xdr:rowOff>
    </xdr:from>
    <xdr:ext cx="405111" cy="259045"/>
    <xdr:sp macro="" textlink="">
      <xdr:nvSpPr>
        <xdr:cNvPr id="752" name="n_2aveValue【庁舎】&#10;有形固定資産減価償却率"/>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81280</xdr:rowOff>
    </xdr:from>
    <xdr:to>
      <xdr:col>72</xdr:col>
      <xdr:colOff>38100</xdr:colOff>
      <xdr:row>104</xdr:row>
      <xdr:rowOff>11430</xdr:rowOff>
    </xdr:to>
    <xdr:sp macro="" textlink="">
      <xdr:nvSpPr>
        <xdr:cNvPr id="753" name="フローチャート: 判断 752"/>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27957</xdr:rowOff>
    </xdr:from>
    <xdr:ext cx="405111" cy="259045"/>
    <xdr:sp macro="" textlink="">
      <xdr:nvSpPr>
        <xdr:cNvPr id="754" name="n_3aveValue【庁舎】&#10;有形固定資産減価償却率"/>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87630</xdr:rowOff>
    </xdr:from>
    <xdr:to>
      <xdr:col>67</xdr:col>
      <xdr:colOff>101600</xdr:colOff>
      <xdr:row>104</xdr:row>
      <xdr:rowOff>17780</xdr:rowOff>
    </xdr:to>
    <xdr:sp macro="" textlink="">
      <xdr:nvSpPr>
        <xdr:cNvPr id="755" name="フローチャート: 判断 754"/>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34307</xdr:rowOff>
    </xdr:from>
    <xdr:ext cx="405111" cy="259045"/>
    <xdr:sp macro="" textlink="">
      <xdr:nvSpPr>
        <xdr:cNvPr id="756" name="n_4aveValue【庁舎】&#10;有形固定資産減価償却率"/>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57" name="テキスト ボックス 7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60961</xdr:rowOff>
    </xdr:from>
    <xdr:to>
      <xdr:col>85</xdr:col>
      <xdr:colOff>177800</xdr:colOff>
      <xdr:row>105</xdr:row>
      <xdr:rowOff>162561</xdr:rowOff>
    </xdr:to>
    <xdr:sp macro="" textlink="">
      <xdr:nvSpPr>
        <xdr:cNvPr id="762" name="楕円 761"/>
        <xdr:cNvSpPr/>
      </xdr:nvSpPr>
      <xdr:spPr>
        <a:xfrm>
          <a:off x="16268700" y="1806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39388</xdr:rowOff>
    </xdr:from>
    <xdr:ext cx="405111" cy="259045"/>
    <xdr:sp macro="" textlink="">
      <xdr:nvSpPr>
        <xdr:cNvPr id="763" name="【庁舎】&#10;有形固定資産減価償却率該当値テキスト"/>
        <xdr:cNvSpPr txBox="1"/>
      </xdr:nvSpPr>
      <xdr:spPr>
        <a:xfrm>
          <a:off x="16357600" y="1804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53339</xdr:rowOff>
    </xdr:from>
    <xdr:to>
      <xdr:col>81</xdr:col>
      <xdr:colOff>101600</xdr:colOff>
      <xdr:row>105</xdr:row>
      <xdr:rowOff>154939</xdr:rowOff>
    </xdr:to>
    <xdr:sp macro="" textlink="">
      <xdr:nvSpPr>
        <xdr:cNvPr id="764" name="楕円 763"/>
        <xdr:cNvSpPr/>
      </xdr:nvSpPr>
      <xdr:spPr>
        <a:xfrm>
          <a:off x="15430500" y="180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104139</xdr:rowOff>
    </xdr:from>
    <xdr:to>
      <xdr:col>85</xdr:col>
      <xdr:colOff>127000</xdr:colOff>
      <xdr:row>105</xdr:row>
      <xdr:rowOff>111761</xdr:rowOff>
    </xdr:to>
    <xdr:cxnSp macro="">
      <xdr:nvCxnSpPr>
        <xdr:cNvPr id="765" name="直線コネクタ 764"/>
        <xdr:cNvCxnSpPr/>
      </xdr:nvCxnSpPr>
      <xdr:spPr>
        <a:xfrm>
          <a:off x="15481300" y="181063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46989</xdr:rowOff>
    </xdr:from>
    <xdr:to>
      <xdr:col>76</xdr:col>
      <xdr:colOff>165100</xdr:colOff>
      <xdr:row>105</xdr:row>
      <xdr:rowOff>148589</xdr:rowOff>
    </xdr:to>
    <xdr:sp macro="" textlink="">
      <xdr:nvSpPr>
        <xdr:cNvPr id="766" name="楕円 765"/>
        <xdr:cNvSpPr/>
      </xdr:nvSpPr>
      <xdr:spPr>
        <a:xfrm>
          <a:off x="14541500" y="180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97789</xdr:rowOff>
    </xdr:from>
    <xdr:to>
      <xdr:col>81</xdr:col>
      <xdr:colOff>50800</xdr:colOff>
      <xdr:row>105</xdr:row>
      <xdr:rowOff>104139</xdr:rowOff>
    </xdr:to>
    <xdr:cxnSp macro="">
      <xdr:nvCxnSpPr>
        <xdr:cNvPr id="767" name="直線コネクタ 766"/>
        <xdr:cNvCxnSpPr/>
      </xdr:nvCxnSpPr>
      <xdr:spPr>
        <a:xfrm>
          <a:off x="14592300" y="1810003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39370</xdr:rowOff>
    </xdr:from>
    <xdr:to>
      <xdr:col>72</xdr:col>
      <xdr:colOff>38100</xdr:colOff>
      <xdr:row>105</xdr:row>
      <xdr:rowOff>140970</xdr:rowOff>
    </xdr:to>
    <xdr:sp macro="" textlink="">
      <xdr:nvSpPr>
        <xdr:cNvPr id="768" name="楕円 767"/>
        <xdr:cNvSpPr/>
      </xdr:nvSpPr>
      <xdr:spPr>
        <a:xfrm>
          <a:off x="13652500" y="180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90170</xdr:rowOff>
    </xdr:from>
    <xdr:to>
      <xdr:col>76</xdr:col>
      <xdr:colOff>114300</xdr:colOff>
      <xdr:row>105</xdr:row>
      <xdr:rowOff>97789</xdr:rowOff>
    </xdr:to>
    <xdr:cxnSp macro="">
      <xdr:nvCxnSpPr>
        <xdr:cNvPr id="769" name="直線コネクタ 768"/>
        <xdr:cNvCxnSpPr/>
      </xdr:nvCxnSpPr>
      <xdr:spPr>
        <a:xfrm>
          <a:off x="13703300" y="18092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31750</xdr:rowOff>
    </xdr:from>
    <xdr:to>
      <xdr:col>67</xdr:col>
      <xdr:colOff>101600</xdr:colOff>
      <xdr:row>105</xdr:row>
      <xdr:rowOff>133350</xdr:rowOff>
    </xdr:to>
    <xdr:sp macro="" textlink="">
      <xdr:nvSpPr>
        <xdr:cNvPr id="770" name="楕円 769"/>
        <xdr:cNvSpPr/>
      </xdr:nvSpPr>
      <xdr:spPr>
        <a:xfrm>
          <a:off x="12763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82550</xdr:rowOff>
    </xdr:from>
    <xdr:to>
      <xdr:col>71</xdr:col>
      <xdr:colOff>177800</xdr:colOff>
      <xdr:row>105</xdr:row>
      <xdr:rowOff>90170</xdr:rowOff>
    </xdr:to>
    <xdr:cxnSp macro="">
      <xdr:nvCxnSpPr>
        <xdr:cNvPr id="771" name="直線コネクタ 770"/>
        <xdr:cNvCxnSpPr/>
      </xdr:nvCxnSpPr>
      <xdr:spPr>
        <a:xfrm>
          <a:off x="12814300" y="18084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146066</xdr:rowOff>
    </xdr:from>
    <xdr:ext cx="405111" cy="259045"/>
    <xdr:sp macro="" textlink="">
      <xdr:nvSpPr>
        <xdr:cNvPr id="772" name="n_1mainValue【庁舎】&#10;有形固定資産減価償却率"/>
        <xdr:cNvSpPr txBox="1"/>
      </xdr:nvSpPr>
      <xdr:spPr>
        <a:xfrm>
          <a:off x="15266044" y="1814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139716</xdr:rowOff>
    </xdr:from>
    <xdr:ext cx="405111" cy="259045"/>
    <xdr:sp macro="" textlink="">
      <xdr:nvSpPr>
        <xdr:cNvPr id="773" name="n_2mainValue【庁舎】&#10;有形固定資産減価償却率"/>
        <xdr:cNvSpPr txBox="1"/>
      </xdr:nvSpPr>
      <xdr:spPr>
        <a:xfrm>
          <a:off x="14389744" y="1814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132097</xdr:rowOff>
    </xdr:from>
    <xdr:ext cx="405111" cy="259045"/>
    <xdr:sp macro="" textlink="">
      <xdr:nvSpPr>
        <xdr:cNvPr id="774" name="n_3mainValue【庁舎】&#10;有形固定資産減価償却率"/>
        <xdr:cNvSpPr txBox="1"/>
      </xdr:nvSpPr>
      <xdr:spPr>
        <a:xfrm>
          <a:off x="13500744" y="1813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124477</xdr:rowOff>
    </xdr:from>
    <xdr:ext cx="405111" cy="259045"/>
    <xdr:sp macro="" textlink="">
      <xdr:nvSpPr>
        <xdr:cNvPr id="775" name="n_4mainValue【庁舎】&#10;有形固定資産減価償却率"/>
        <xdr:cNvSpPr txBox="1"/>
      </xdr:nvSpPr>
      <xdr:spPr>
        <a:xfrm>
          <a:off x="12611744" y="1812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6" name="正方形/長方形 7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7" name="正方形/長方形 77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8" name="正方形/長方形 77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9" name="正方形/長方形 77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0" name="正方形/長方形 77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1" name="正方形/長方形 78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2" name="正方形/長方形 78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4" name="テキスト ボックス 7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6" name="直線コネクタ 78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7" name="テキスト ボックス 78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8" name="直線コネクタ 78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9" name="テキスト ボックス 78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0" name="直線コネクタ 78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1" name="テキスト ボックス 79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2" name="直線コネクタ 79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3" name="テキスト ボックス 79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4" name="直線コネクタ 79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5" name="テキスト ボックス 79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7" name="テキスト ボックス 79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799" name="直線コネクタ 798"/>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00" name="【庁舎】&#10;一人当たり面積最小値テキスト"/>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01" name="直線コネクタ 800"/>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02" name="【庁舎】&#10;一人当たり面積最大値テキスト"/>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03" name="直線コネクタ 802"/>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04" name="【庁舎】&#10;一人当たり面積平均値テキスト"/>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05" name="フローチャート: 判断 804"/>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06" name="フローチャート: 判断 805"/>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64788</xdr:rowOff>
    </xdr:from>
    <xdr:ext cx="469744" cy="259045"/>
    <xdr:sp macro="" textlink="">
      <xdr:nvSpPr>
        <xdr:cNvPr id="807" name="n_1aveValue【庁舎】&#10;一人当たり面積"/>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134620</xdr:rowOff>
    </xdr:from>
    <xdr:to>
      <xdr:col>107</xdr:col>
      <xdr:colOff>101600</xdr:colOff>
      <xdr:row>106</xdr:row>
      <xdr:rowOff>64770</xdr:rowOff>
    </xdr:to>
    <xdr:sp macro="" textlink="">
      <xdr:nvSpPr>
        <xdr:cNvPr id="808" name="フローチャート: 判断 807"/>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81297</xdr:rowOff>
    </xdr:from>
    <xdr:ext cx="469744" cy="259045"/>
    <xdr:sp macro="" textlink="">
      <xdr:nvSpPr>
        <xdr:cNvPr id="809" name="n_2aveValue【庁舎】&#10;一人当たり面積"/>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142239</xdr:rowOff>
    </xdr:from>
    <xdr:to>
      <xdr:col>102</xdr:col>
      <xdr:colOff>165100</xdr:colOff>
      <xdr:row>106</xdr:row>
      <xdr:rowOff>72389</xdr:rowOff>
    </xdr:to>
    <xdr:sp macro="" textlink="">
      <xdr:nvSpPr>
        <xdr:cNvPr id="810" name="フローチャート: 判断 809"/>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88916</xdr:rowOff>
    </xdr:from>
    <xdr:ext cx="469744" cy="259045"/>
    <xdr:sp macro="" textlink="">
      <xdr:nvSpPr>
        <xdr:cNvPr id="811" name="n_3aveValue【庁舎】&#10;一人当たり面積"/>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135889</xdr:rowOff>
    </xdr:from>
    <xdr:to>
      <xdr:col>98</xdr:col>
      <xdr:colOff>38100</xdr:colOff>
      <xdr:row>106</xdr:row>
      <xdr:rowOff>66039</xdr:rowOff>
    </xdr:to>
    <xdr:sp macro="" textlink="">
      <xdr:nvSpPr>
        <xdr:cNvPr id="812" name="フローチャート: 判断 811"/>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82566</xdr:rowOff>
    </xdr:from>
    <xdr:ext cx="469744" cy="259045"/>
    <xdr:sp macro="" textlink="">
      <xdr:nvSpPr>
        <xdr:cNvPr id="813" name="n_4aveValue【庁舎】&#10;一人当たり面積"/>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14" name="テキスト ボックス 8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5" name="テキスト ボックス 8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6" name="テキスト ボックス 8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7" name="テキスト ボックス 8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8" name="テキスト ボックス 8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165100</xdr:rowOff>
    </xdr:from>
    <xdr:to>
      <xdr:col>116</xdr:col>
      <xdr:colOff>114300</xdr:colOff>
      <xdr:row>107</xdr:row>
      <xdr:rowOff>95250</xdr:rowOff>
    </xdr:to>
    <xdr:sp macro="" textlink="">
      <xdr:nvSpPr>
        <xdr:cNvPr id="819" name="楕円 818"/>
        <xdr:cNvSpPr/>
      </xdr:nvSpPr>
      <xdr:spPr>
        <a:xfrm>
          <a:off x="221107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80027</xdr:rowOff>
    </xdr:from>
    <xdr:ext cx="469744" cy="259045"/>
    <xdr:sp macro="" textlink="">
      <xdr:nvSpPr>
        <xdr:cNvPr id="820" name="【庁舎】&#10;一人当たり面積該当値テキスト"/>
        <xdr:cNvSpPr txBox="1"/>
      </xdr:nvSpPr>
      <xdr:spPr>
        <a:xfrm>
          <a:off x="2219960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170180</xdr:rowOff>
    </xdr:from>
    <xdr:to>
      <xdr:col>112</xdr:col>
      <xdr:colOff>38100</xdr:colOff>
      <xdr:row>107</xdr:row>
      <xdr:rowOff>100330</xdr:rowOff>
    </xdr:to>
    <xdr:sp macro="" textlink="">
      <xdr:nvSpPr>
        <xdr:cNvPr id="821" name="楕円 820"/>
        <xdr:cNvSpPr/>
      </xdr:nvSpPr>
      <xdr:spPr>
        <a:xfrm>
          <a:off x="21272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44450</xdr:rowOff>
    </xdr:from>
    <xdr:to>
      <xdr:col>116</xdr:col>
      <xdr:colOff>63500</xdr:colOff>
      <xdr:row>107</xdr:row>
      <xdr:rowOff>49530</xdr:rowOff>
    </xdr:to>
    <xdr:cxnSp macro="">
      <xdr:nvCxnSpPr>
        <xdr:cNvPr id="822" name="直線コネクタ 821"/>
        <xdr:cNvCxnSpPr/>
      </xdr:nvCxnSpPr>
      <xdr:spPr>
        <a:xfrm flipV="1">
          <a:off x="21323300" y="1838960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2539</xdr:rowOff>
    </xdr:from>
    <xdr:to>
      <xdr:col>107</xdr:col>
      <xdr:colOff>101600</xdr:colOff>
      <xdr:row>107</xdr:row>
      <xdr:rowOff>104139</xdr:rowOff>
    </xdr:to>
    <xdr:sp macro="" textlink="">
      <xdr:nvSpPr>
        <xdr:cNvPr id="823" name="楕円 822"/>
        <xdr:cNvSpPr/>
      </xdr:nvSpPr>
      <xdr:spPr>
        <a:xfrm>
          <a:off x="2038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49530</xdr:rowOff>
    </xdr:from>
    <xdr:to>
      <xdr:col>111</xdr:col>
      <xdr:colOff>177800</xdr:colOff>
      <xdr:row>107</xdr:row>
      <xdr:rowOff>53339</xdr:rowOff>
    </xdr:to>
    <xdr:cxnSp macro="">
      <xdr:nvCxnSpPr>
        <xdr:cNvPr id="824" name="直線コネクタ 823"/>
        <xdr:cNvCxnSpPr/>
      </xdr:nvCxnSpPr>
      <xdr:spPr>
        <a:xfrm flipV="1">
          <a:off x="20434300" y="18394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xdr:rowOff>
    </xdr:from>
    <xdr:to>
      <xdr:col>102</xdr:col>
      <xdr:colOff>165100</xdr:colOff>
      <xdr:row>107</xdr:row>
      <xdr:rowOff>107950</xdr:rowOff>
    </xdr:to>
    <xdr:sp macro="" textlink="">
      <xdr:nvSpPr>
        <xdr:cNvPr id="825" name="楕円 824"/>
        <xdr:cNvSpPr/>
      </xdr:nvSpPr>
      <xdr:spPr>
        <a:xfrm>
          <a:off x="19494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53339</xdr:rowOff>
    </xdr:from>
    <xdr:to>
      <xdr:col>107</xdr:col>
      <xdr:colOff>50800</xdr:colOff>
      <xdr:row>107</xdr:row>
      <xdr:rowOff>57150</xdr:rowOff>
    </xdr:to>
    <xdr:cxnSp macro="">
      <xdr:nvCxnSpPr>
        <xdr:cNvPr id="826" name="直線コネクタ 825"/>
        <xdr:cNvCxnSpPr/>
      </xdr:nvCxnSpPr>
      <xdr:spPr>
        <a:xfrm flipV="1">
          <a:off x="19545300" y="18398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11430</xdr:rowOff>
    </xdr:from>
    <xdr:to>
      <xdr:col>98</xdr:col>
      <xdr:colOff>38100</xdr:colOff>
      <xdr:row>107</xdr:row>
      <xdr:rowOff>113030</xdr:rowOff>
    </xdr:to>
    <xdr:sp macro="" textlink="">
      <xdr:nvSpPr>
        <xdr:cNvPr id="827" name="楕円 826"/>
        <xdr:cNvSpPr/>
      </xdr:nvSpPr>
      <xdr:spPr>
        <a:xfrm>
          <a:off x="18605500" y="183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57150</xdr:rowOff>
    </xdr:from>
    <xdr:to>
      <xdr:col>102</xdr:col>
      <xdr:colOff>114300</xdr:colOff>
      <xdr:row>107</xdr:row>
      <xdr:rowOff>62230</xdr:rowOff>
    </xdr:to>
    <xdr:cxnSp macro="">
      <xdr:nvCxnSpPr>
        <xdr:cNvPr id="828" name="直線コネクタ 827"/>
        <xdr:cNvCxnSpPr/>
      </xdr:nvCxnSpPr>
      <xdr:spPr>
        <a:xfrm flipV="1">
          <a:off x="18656300" y="184023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91457</xdr:rowOff>
    </xdr:from>
    <xdr:ext cx="469744" cy="259045"/>
    <xdr:sp macro="" textlink="">
      <xdr:nvSpPr>
        <xdr:cNvPr id="829" name="n_1mainValue【庁舎】&#10;一人当たり面積"/>
        <xdr:cNvSpPr txBox="1"/>
      </xdr:nvSpPr>
      <xdr:spPr>
        <a:xfrm>
          <a:off x="210757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95266</xdr:rowOff>
    </xdr:from>
    <xdr:ext cx="469744" cy="259045"/>
    <xdr:sp macro="" textlink="">
      <xdr:nvSpPr>
        <xdr:cNvPr id="830" name="n_2mainValue【庁舎】&#10;一人当たり面積"/>
        <xdr:cNvSpPr txBox="1"/>
      </xdr:nvSpPr>
      <xdr:spPr>
        <a:xfrm>
          <a:off x="20199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99077</xdr:rowOff>
    </xdr:from>
    <xdr:ext cx="469744" cy="259045"/>
    <xdr:sp macro="" textlink="">
      <xdr:nvSpPr>
        <xdr:cNvPr id="831" name="n_3mainValue【庁舎】&#10;一人当たり面積"/>
        <xdr:cNvSpPr txBox="1"/>
      </xdr:nvSpPr>
      <xdr:spPr>
        <a:xfrm>
          <a:off x="19310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104157</xdr:rowOff>
    </xdr:from>
    <xdr:ext cx="469744" cy="259045"/>
    <xdr:sp macro="" textlink="">
      <xdr:nvSpPr>
        <xdr:cNvPr id="832" name="n_4mainValue【庁舎】&#10;一人当たり面積"/>
        <xdr:cNvSpPr txBox="1"/>
      </xdr:nvSpPr>
      <xdr:spPr>
        <a:xfrm>
          <a:off x="18421427"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3" name="正方形/長方形 8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4" name="正方形/長方形 8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5" name="テキスト ボックス 8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有形固定資産減価償却率について、図書館及び体育館・プール以外は平均よりも高い数値となっている。特に一般廃棄物処理施設は令和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年度は類似団体平均よりも</a:t>
          </a:r>
          <a:r>
            <a:rPr kumimoji="1" lang="en-US" altLang="ja-JP" sz="1300">
              <a:latin typeface="ＭＳ Ｐゴシック" panose="020B0600070205080204" pitchFamily="50" charset="-128"/>
              <a:ea typeface="ＭＳ Ｐゴシック" panose="020B0600070205080204" pitchFamily="50" charset="-128"/>
            </a:rPr>
            <a:t>34.9</a:t>
          </a:r>
          <a:r>
            <a:rPr kumimoji="1" lang="ja-JP" altLang="en-US" sz="1300">
              <a:latin typeface="ＭＳ Ｐゴシック" panose="020B0600070205080204" pitchFamily="50" charset="-128"/>
              <a:ea typeface="ＭＳ Ｐゴシック" panose="020B0600070205080204" pitchFamily="50" charset="-128"/>
            </a:rPr>
            <a:t>ポイント高く、類似団体内順位も</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位であることことから、他団体に比べ極めて老朽化が進んでいることが分かる。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また、市民会館は</a:t>
          </a:r>
          <a:r>
            <a:rPr kumimoji="1" lang="en-US" altLang="ja-JP" sz="1300">
              <a:latin typeface="ＭＳ Ｐゴシック" panose="020B0600070205080204" pitchFamily="50" charset="-128"/>
              <a:ea typeface="ＭＳ Ｐゴシック" panose="020B0600070205080204" pitchFamily="50" charset="-128"/>
            </a:rPr>
            <a:t>36.2</a:t>
          </a:r>
          <a:r>
            <a:rPr kumimoji="1" lang="ja-JP" altLang="en-US" sz="1300">
              <a:latin typeface="ＭＳ Ｐゴシック" panose="020B0600070205080204" pitchFamily="50" charset="-128"/>
              <a:ea typeface="ＭＳ Ｐゴシック" panose="020B0600070205080204" pitchFamily="50" charset="-128"/>
            </a:rPr>
            <a:t>ポイント、庁舎は</a:t>
          </a:r>
          <a:r>
            <a:rPr kumimoji="1" lang="en-US" altLang="ja-JP" sz="1300">
              <a:latin typeface="ＭＳ Ｐゴシック" panose="020B0600070205080204" pitchFamily="50" charset="-128"/>
              <a:ea typeface="ＭＳ Ｐゴシック" panose="020B0600070205080204" pitchFamily="50" charset="-128"/>
            </a:rPr>
            <a:t>27.4</a:t>
          </a:r>
          <a:r>
            <a:rPr kumimoji="1" lang="ja-JP" altLang="en-US" sz="1300">
              <a:latin typeface="ＭＳ Ｐゴシック" panose="020B0600070205080204" pitchFamily="50" charset="-128"/>
              <a:ea typeface="ＭＳ Ｐゴシック" panose="020B0600070205080204" pitchFamily="50" charset="-128"/>
            </a:rPr>
            <a:t>ポイント類似団体平均より高い数値であり、これらも老朽化が進んでいる状況である。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公共施設総合管理計画や個別施設計画に基づき、計画的な更新、除却又は統合について進めていく必要がある。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31,003
30,800
217.05
21,546,929
20,223,610
1,000,266
9,093,792
11,895,655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年から横ばい状態が続いており、令和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年度は前年度より</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0.36</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歳入における自主財源が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割を下回っていることから、税収の確保に努める。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97790</xdr:rowOff>
    </xdr:from>
    <xdr:to>
      <xdr:col>23</xdr:col>
      <xdr:colOff>133350</xdr:colOff>
      <xdr:row>42</xdr:row>
      <xdr:rowOff>121920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986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97790</xdr:rowOff>
    </xdr:from>
    <xdr:to>
      <xdr:col>19</xdr:col>
      <xdr:colOff>133350</xdr:colOff>
      <xdr:row>42</xdr:row>
      <xdr:rowOff>121920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97790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97790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43197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46990</xdr:rowOff>
    </xdr:from>
    <xdr:to>
      <xdr:col>19</xdr:col>
      <xdr:colOff>184150</xdr:colOff>
      <xdr:row>42</xdr:row>
      <xdr:rowOff>148590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46990</xdr:rowOff>
    </xdr:from>
    <xdr:to>
      <xdr:col>11</xdr:col>
      <xdr:colOff>82550</xdr:colOff>
      <xdr:row>42</xdr:row>
      <xdr:rowOff>148590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133367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経常収支比率は昨年度に比べて</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がり</a:t>
          </a:r>
          <a:r>
            <a:rPr kumimoji="1" lang="en-US" altLang="ja-JP" sz="1100">
              <a:solidFill>
                <a:schemeClr val="dk1"/>
              </a:solidFill>
              <a:effectLst/>
              <a:latin typeface="+mn-lt"/>
              <a:ea typeface="+mn-ea"/>
              <a:cs typeface="+mn-cs"/>
            </a:rPr>
            <a:t>88.9</a:t>
          </a:r>
          <a:r>
            <a:rPr kumimoji="1" lang="ja-JP" altLang="ja-JP" sz="1100">
              <a:solidFill>
                <a:schemeClr val="dk1"/>
              </a:solidFill>
              <a:effectLst/>
              <a:latin typeface="+mn-lt"/>
              <a:ea typeface="+mn-ea"/>
              <a:cs typeface="+mn-cs"/>
            </a:rPr>
            <a:t>％となった。地方交付税や地方譲与税などの経常的収入が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したことが主な要因である。</a:t>
          </a:r>
          <a:endParaRPr lang="ja-JP" altLang="ja-JP" sz="1400">
            <a:effectLst/>
          </a:endParaRPr>
        </a:p>
        <a:p>
          <a:r>
            <a:rPr kumimoji="1" lang="ja-JP" altLang="ja-JP" sz="1100">
              <a:solidFill>
                <a:schemeClr val="dk1"/>
              </a:solidFill>
              <a:effectLst/>
              <a:latin typeface="+mn-lt"/>
              <a:ea typeface="+mn-ea"/>
              <a:cs typeface="+mn-cs"/>
            </a:rPr>
            <a:t>　当市は普通交付税等の依存財源の割合が高いことから、国の財源に左右されやすい傾向にあるため、税収の確保及び経費の削減に努める必要がある。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124460</xdr:rowOff>
    </xdr:from>
    <xdr:to>
      <xdr:col>23</xdr:col>
      <xdr:colOff>133350</xdr:colOff>
      <xdr:row>60</xdr:row>
      <xdr:rowOff>49530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4001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114119</xdr:rowOff>
    </xdr:from>
    <xdr:to>
      <xdr:col>19</xdr:col>
      <xdr:colOff>133350</xdr:colOff>
      <xdr:row>60</xdr:row>
      <xdr:rowOff>49530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29669"/>
          <a:ext cx="8890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114119</xdr:rowOff>
    </xdr:from>
    <xdr:to>
      <xdr:col>15</xdr:col>
      <xdr:colOff>82550</xdr:colOff>
      <xdr:row>60</xdr:row>
      <xdr:rowOff>4717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2966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4717</xdr:rowOff>
    </xdr:from>
    <xdr:to>
      <xdr:col>11</xdr:col>
      <xdr:colOff>31750</xdr:colOff>
      <xdr:row>60</xdr:row>
      <xdr:rowOff>146050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91717"/>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73660</xdr:rowOff>
    </xdr:from>
    <xdr:to>
      <xdr:col>23</xdr:col>
      <xdr:colOff>184150</xdr:colOff>
      <xdr:row>60</xdr:row>
      <xdr:rowOff>3810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90187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63319</xdr:rowOff>
    </xdr:from>
    <xdr:to>
      <xdr:col>15</xdr:col>
      <xdr:colOff>133350</xdr:colOff>
      <xdr:row>59</xdr:row>
      <xdr:rowOff>164919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149696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125367</xdr:rowOff>
    </xdr:from>
    <xdr:to>
      <xdr:col>11</xdr:col>
      <xdr:colOff>82550</xdr:colOff>
      <xdr:row>60</xdr:row>
      <xdr:rowOff>55517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65694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人件費・物件費の増により昨年度と比べ</a:t>
          </a:r>
          <a:r>
            <a:rPr kumimoji="1" lang="en-US" altLang="ja-JP" sz="1100">
              <a:solidFill>
                <a:schemeClr val="dk1"/>
              </a:solidFill>
              <a:effectLst/>
              <a:latin typeface="+mn-lt"/>
              <a:ea typeface="+mn-ea"/>
              <a:cs typeface="+mn-cs"/>
            </a:rPr>
            <a:t>8,572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し、類似団体内平均を下回っている。</a:t>
          </a:r>
          <a:endParaRPr lang="ja-JP" altLang="ja-JP" sz="1400">
            <a:effectLst/>
          </a:endParaRPr>
        </a:p>
        <a:p>
          <a:r>
            <a:rPr kumimoji="1" lang="ja-JP" altLang="ja-JP" sz="1100">
              <a:solidFill>
                <a:schemeClr val="dk1"/>
              </a:solidFill>
              <a:effectLst/>
              <a:latin typeface="+mn-lt"/>
              <a:ea typeface="+mn-ea"/>
              <a:cs typeface="+mn-cs"/>
            </a:rPr>
            <a:t>　物件費の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の主な要因として、価格高騰対策くろいし応援商品券事業や市民</a:t>
          </a:r>
          <a:r>
            <a:rPr kumimoji="1" lang="ja-JP" altLang="en-US" sz="1100">
              <a:solidFill>
                <a:schemeClr val="dk1"/>
              </a:solidFill>
              <a:effectLst/>
              <a:latin typeface="+mn-lt"/>
              <a:ea typeface="+mn-ea"/>
              <a:cs typeface="+mn-cs"/>
            </a:rPr>
            <a:t>サー</a:t>
          </a:r>
          <a:r>
            <a:rPr kumimoji="1" lang="ja-JP" altLang="ja-JP" sz="1100">
              <a:solidFill>
                <a:schemeClr val="dk1"/>
              </a:solidFill>
              <a:effectLst/>
              <a:latin typeface="+mn-lt"/>
              <a:ea typeface="+mn-ea"/>
              <a:cs typeface="+mn-cs"/>
            </a:rPr>
            <a:t>ビス施設設備関係等業務委託料</a:t>
          </a:r>
          <a:r>
            <a:rPr kumimoji="1" lang="ja-JP" altLang="en-US" sz="1100">
              <a:solidFill>
                <a:schemeClr val="dk1"/>
              </a:solidFill>
              <a:effectLst/>
              <a:latin typeface="+mn-lt"/>
              <a:ea typeface="+mn-ea"/>
              <a:cs typeface="+mn-cs"/>
            </a:rPr>
            <a:t>が完了したこと</a:t>
          </a:r>
          <a:r>
            <a:rPr kumimoji="1" lang="ja-JP" altLang="ja-JP" sz="1100">
              <a:solidFill>
                <a:schemeClr val="dk1"/>
              </a:solidFill>
              <a:effectLst/>
              <a:latin typeface="+mn-lt"/>
              <a:ea typeface="+mn-ea"/>
              <a:cs typeface="+mn-cs"/>
            </a:rPr>
            <a:t>などがあげられる。</a:t>
          </a:r>
          <a:endParaRPr lang="ja-JP" altLang="ja-JP" sz="1400">
            <a:effectLst/>
          </a:endParaRPr>
        </a:p>
        <a:p>
          <a:r>
            <a:rPr kumimoji="1" lang="ja-JP" altLang="ja-JP" sz="1100">
              <a:solidFill>
                <a:schemeClr val="dk1"/>
              </a:solidFill>
              <a:effectLst/>
              <a:latin typeface="+mn-lt"/>
              <a:ea typeface="+mn-ea"/>
              <a:cs typeface="+mn-cs"/>
            </a:rPr>
            <a:t>　今後も、備品購入費や委託料等の精査により物件費の抑制、削減に努めたい。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106496</xdr:rowOff>
    </xdr:from>
    <xdr:to>
      <xdr:col>23</xdr:col>
      <xdr:colOff>133350</xdr:colOff>
      <xdr:row>81</xdr:row>
      <xdr:rowOff>121270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93946"/>
          <a:ext cx="838200" cy="1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103429</xdr:rowOff>
    </xdr:from>
    <xdr:to>
      <xdr:col>19</xdr:col>
      <xdr:colOff>133350</xdr:colOff>
      <xdr:row>81</xdr:row>
      <xdr:rowOff>121270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90879"/>
          <a:ext cx="889000" cy="1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88875</xdr:rowOff>
    </xdr:from>
    <xdr:to>
      <xdr:col>15</xdr:col>
      <xdr:colOff>82550</xdr:colOff>
      <xdr:row>81</xdr:row>
      <xdr:rowOff>103429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76325"/>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62312</xdr:rowOff>
    </xdr:from>
    <xdr:to>
      <xdr:col>11</xdr:col>
      <xdr:colOff>31750</xdr:colOff>
      <xdr:row>81</xdr:row>
      <xdr:rowOff>88875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49762"/>
          <a:ext cx="889000" cy="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55696</xdr:rowOff>
    </xdr:from>
    <xdr:to>
      <xdr:col>23</xdr:col>
      <xdr:colOff>184150</xdr:colOff>
      <xdr:row>81</xdr:row>
      <xdr:rowOff>157296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4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148423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6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70470</xdr:rowOff>
    </xdr:from>
    <xdr:to>
      <xdr:col>19</xdr:col>
      <xdr:colOff>184150</xdr:colOff>
      <xdr:row>82</xdr:row>
      <xdr:rowOff>620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5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10797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2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52629</xdr:rowOff>
    </xdr:from>
    <xdr:to>
      <xdr:col>15</xdr:col>
      <xdr:colOff>133350</xdr:colOff>
      <xdr:row>81</xdr:row>
      <xdr:rowOff>154229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4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164406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0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38075</xdr:rowOff>
    </xdr:from>
    <xdr:to>
      <xdr:col>11</xdr:col>
      <xdr:colOff>82550</xdr:colOff>
      <xdr:row>81</xdr:row>
      <xdr:rowOff>139675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149852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9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11512</xdr:rowOff>
    </xdr:from>
    <xdr:to>
      <xdr:col>7</xdr:col>
      <xdr:colOff>31750</xdr:colOff>
      <xdr:row>81</xdr:row>
      <xdr:rowOff>113112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123289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ラスパイレス指数は昨年度から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ポイント下がり</a:t>
          </a:r>
          <a:r>
            <a:rPr kumimoji="1" lang="en-US" altLang="ja-JP" sz="1100">
              <a:solidFill>
                <a:schemeClr val="dk1"/>
              </a:solidFill>
              <a:effectLst/>
              <a:latin typeface="+mn-lt"/>
              <a:ea typeface="+mn-ea"/>
              <a:cs typeface="+mn-cs"/>
            </a:rPr>
            <a:t>93.3</a:t>
          </a:r>
          <a:r>
            <a:rPr kumimoji="1" lang="ja-JP" altLang="ja-JP" sz="1100">
              <a:solidFill>
                <a:schemeClr val="dk1"/>
              </a:solidFill>
              <a:effectLst/>
              <a:latin typeface="+mn-lt"/>
              <a:ea typeface="+mn-ea"/>
              <a:cs typeface="+mn-cs"/>
            </a:rPr>
            <a:t>であった。</a:t>
          </a:r>
          <a:endParaRPr lang="ja-JP" altLang="ja-JP" sz="1400">
            <a:effectLst/>
          </a:endParaRPr>
        </a:p>
        <a:p>
          <a:r>
            <a:rPr kumimoji="1" lang="ja-JP" altLang="ja-JP" sz="1100">
              <a:solidFill>
                <a:schemeClr val="dk1"/>
              </a:solidFill>
              <a:effectLst/>
              <a:latin typeface="+mn-lt"/>
              <a:ea typeface="+mn-ea"/>
              <a:cs typeface="+mn-cs"/>
            </a:rPr>
            <a:t>　財政再建対策の一環として、平成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年度の職員給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％減を実施以降継続的に給与削減を行っており、給料表の級区分に応じ</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％の給与削減を行っていたが、令和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年度から削減を行っていない。</a:t>
          </a:r>
          <a:endParaRPr lang="ja-JP" altLang="ja-JP" sz="1400">
            <a:effectLst/>
          </a:endParaRPr>
        </a:p>
        <a:p>
          <a:r>
            <a:rPr kumimoji="1" lang="ja-JP" altLang="ja-JP" sz="1100">
              <a:solidFill>
                <a:schemeClr val="dk1"/>
              </a:solidFill>
              <a:effectLst/>
              <a:latin typeface="+mn-lt"/>
              <a:ea typeface="+mn-ea"/>
              <a:cs typeface="+mn-cs"/>
            </a:rPr>
            <a:t>　今後の財政状況を踏まえた上で適正な給与水準を維持していく。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39511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2430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39511</xdr:rowOff>
    </xdr:from>
    <xdr:to>
      <xdr:col>77</xdr:col>
      <xdr:colOff>44450</xdr:colOff>
      <xdr:row>83</xdr:row>
      <xdr:rowOff>93134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2698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83</xdr:row>
      <xdr:rowOff>93134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08218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60678</xdr:rowOff>
    </xdr:from>
    <xdr:to>
      <xdr:col>68</xdr:col>
      <xdr:colOff>152400</xdr:colOff>
      <xdr:row>82</xdr:row>
      <xdr:rowOff>23284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3948128"/>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160161</xdr:rowOff>
    </xdr:from>
    <xdr:to>
      <xdr:col>77</xdr:col>
      <xdr:colOff>95250</xdr:colOff>
      <xdr:row>83</xdr:row>
      <xdr:rowOff>90311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100488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8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143934</xdr:rowOff>
    </xdr:from>
    <xdr:to>
      <xdr:col>68</xdr:col>
      <xdr:colOff>203200</xdr:colOff>
      <xdr:row>82</xdr:row>
      <xdr:rowOff>74084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84261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9878</xdr:rowOff>
    </xdr:from>
    <xdr:to>
      <xdr:col>64</xdr:col>
      <xdr:colOff>152400</xdr:colOff>
      <xdr:row>81</xdr:row>
      <xdr:rowOff>111478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121655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6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「行財政運営方針」に従い職員数を削減してきたが、近年の職員数はほぼ横ばいである。</a:t>
          </a:r>
          <a:endParaRPr lang="ja-JP" altLang="ja-JP" sz="1400">
            <a:effectLst/>
          </a:endParaRPr>
        </a:p>
        <a:p>
          <a:r>
            <a:rPr kumimoji="1" lang="ja-JP" altLang="ja-JP" sz="1100">
              <a:solidFill>
                <a:schemeClr val="dk1"/>
              </a:solidFill>
              <a:effectLst/>
              <a:latin typeface="+mn-lt"/>
              <a:ea typeface="+mn-ea"/>
              <a:cs typeface="+mn-cs"/>
            </a:rPr>
            <a:t>　今後も行政課題に対応した職員配置をしつつも、指定管理者制度や事務の適正などより適正な定員管理に努める。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115612</xdr:rowOff>
    </xdr:from>
    <xdr:to>
      <xdr:col>81</xdr:col>
      <xdr:colOff>44450</xdr:colOff>
      <xdr:row>59</xdr:row>
      <xdr:rowOff>126873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31162"/>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114004</xdr:rowOff>
    </xdr:from>
    <xdr:to>
      <xdr:col>77</xdr:col>
      <xdr:colOff>44450</xdr:colOff>
      <xdr:row>59</xdr:row>
      <xdr:rowOff>115612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229554"/>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103547</xdr:rowOff>
    </xdr:from>
    <xdr:to>
      <xdr:col>72</xdr:col>
      <xdr:colOff>203200</xdr:colOff>
      <xdr:row>59</xdr:row>
      <xdr:rowOff>114004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19097"/>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71374</xdr:rowOff>
    </xdr:from>
    <xdr:to>
      <xdr:col>68</xdr:col>
      <xdr:colOff>152400</xdr:colOff>
      <xdr:row>59</xdr:row>
      <xdr:rowOff>103547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18692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76073</xdr:rowOff>
    </xdr:from>
    <xdr:to>
      <xdr:col>81</xdr:col>
      <xdr:colOff>95250</xdr:colOff>
      <xdr:row>60</xdr:row>
      <xdr:rowOff>6223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1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92600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3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64812</xdr:rowOff>
    </xdr:from>
    <xdr:to>
      <xdr:col>77</xdr:col>
      <xdr:colOff>95250</xdr:colOff>
      <xdr:row>59</xdr:row>
      <xdr:rowOff>166412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1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5139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49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63204</xdr:rowOff>
    </xdr:from>
    <xdr:to>
      <xdr:col>73</xdr:col>
      <xdr:colOff>44450</xdr:colOff>
      <xdr:row>59</xdr:row>
      <xdr:rowOff>164804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3531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4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52747</xdr:rowOff>
    </xdr:from>
    <xdr:to>
      <xdr:col>68</xdr:col>
      <xdr:colOff>203200</xdr:colOff>
      <xdr:row>59</xdr:row>
      <xdr:rowOff>154347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164524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20574</xdr:rowOff>
    </xdr:from>
    <xdr:to>
      <xdr:col>64</xdr:col>
      <xdr:colOff>152400</xdr:colOff>
      <xdr:row>59</xdr:row>
      <xdr:rowOff>122174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132351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0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実質公債費比率は昨年度に比べて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％下がり</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過去に比べ年々数値は良くなっているが、今後も施設の老朽化対策等に係る普通建設事業費の増が見込まれるため、より計画的な財政運営に努める必要がある。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88371</xdr:rowOff>
    </xdr:from>
    <xdr:to>
      <xdr:col>81</xdr:col>
      <xdr:colOff>44450</xdr:colOff>
      <xdr:row>37</xdr:row>
      <xdr:rowOff>98425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43202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98425</xdr:rowOff>
    </xdr:from>
    <xdr:to>
      <xdr:col>77</xdr:col>
      <xdr:colOff>44450</xdr:colOff>
      <xdr:row>37</xdr:row>
      <xdr:rowOff>120544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442075"/>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120544</xdr:rowOff>
    </xdr:from>
    <xdr:to>
      <xdr:col>72</xdr:col>
      <xdr:colOff>203200</xdr:colOff>
      <xdr:row>37</xdr:row>
      <xdr:rowOff>150707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6419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150707</xdr:rowOff>
    </xdr:from>
    <xdr:to>
      <xdr:col>68</xdr:col>
      <xdr:colOff>152400</xdr:colOff>
      <xdr:row>38</xdr:row>
      <xdr:rowOff>9419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94357"/>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37571</xdr:rowOff>
    </xdr:from>
    <xdr:to>
      <xdr:col>81</xdr:col>
      <xdr:colOff>95250</xdr:colOff>
      <xdr:row>37</xdr:row>
      <xdr:rowOff>139171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9648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5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47625</xdr:rowOff>
    </xdr:from>
    <xdr:to>
      <xdr:col>77</xdr:col>
      <xdr:colOff>95250</xdr:colOff>
      <xdr:row>37</xdr:row>
      <xdr:rowOff>149225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134002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7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69744</xdr:rowOff>
    </xdr:from>
    <xdr:to>
      <xdr:col>73</xdr:col>
      <xdr:colOff>44450</xdr:colOff>
      <xdr:row>37</xdr:row>
      <xdr:rowOff>171345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13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156121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9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99907</xdr:rowOff>
    </xdr:from>
    <xdr:to>
      <xdr:col>68</xdr:col>
      <xdr:colOff>203200</xdr:colOff>
      <xdr:row>38</xdr:row>
      <xdr:rowOff>30057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14833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130069</xdr:rowOff>
    </xdr:from>
    <xdr:to>
      <xdr:col>64</xdr:col>
      <xdr:colOff>152400</xdr:colOff>
      <xdr:row>38</xdr:row>
      <xdr:rowOff>60220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737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44996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6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将来負担比率は昨年度に比べて</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％下がり</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％となった。主な要因として、財政調整基金積立等による充当可能基金の増加があげられる。</a:t>
          </a:r>
          <a:endParaRPr lang="ja-JP" altLang="ja-JP" sz="1400">
            <a:effectLst/>
          </a:endParaRPr>
        </a:p>
        <a:p>
          <a:r>
            <a:rPr kumimoji="1" lang="ja-JP" altLang="ja-JP" sz="1100">
              <a:solidFill>
                <a:schemeClr val="dk1"/>
              </a:solidFill>
              <a:effectLst/>
              <a:latin typeface="+mn-lt"/>
              <a:ea typeface="+mn-ea"/>
              <a:cs typeface="+mn-cs"/>
            </a:rPr>
            <a:t>　しかし、依然として全国平均より高い数値であることから、今後も起債発行の抑制や充当可能基金の積み立て等により、将来負担の軽減に努める。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103886</xdr:rowOff>
    </xdr:from>
    <xdr:to>
      <xdr:col>81</xdr:col>
      <xdr:colOff>44450</xdr:colOff>
      <xdr:row>14</xdr:row>
      <xdr:rowOff>130429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04186"/>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130429</xdr:rowOff>
    </xdr:from>
    <xdr:to>
      <xdr:col>77</xdr:col>
      <xdr:colOff>44450</xdr:colOff>
      <xdr:row>15</xdr:row>
      <xdr:rowOff>128693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30729"/>
          <a:ext cx="889000" cy="16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128693</xdr:rowOff>
    </xdr:from>
    <xdr:to>
      <xdr:col>72</xdr:col>
      <xdr:colOff>203200</xdr:colOff>
      <xdr:row>16</xdr:row>
      <xdr:rowOff>39285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00443"/>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39285</xdr:rowOff>
    </xdr:from>
    <xdr:to>
      <xdr:col>68</xdr:col>
      <xdr:colOff>152400</xdr:colOff>
      <xdr:row>17</xdr:row>
      <xdr:rowOff>19050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82485"/>
          <a:ext cx="889000" cy="15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53086</xdr:rowOff>
    </xdr:from>
    <xdr:to>
      <xdr:col>81</xdr:col>
      <xdr:colOff>95250</xdr:colOff>
      <xdr:row>14</xdr:row>
      <xdr:rowOff>154686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25163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2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79629</xdr:rowOff>
    </xdr:from>
    <xdr:to>
      <xdr:col>77</xdr:col>
      <xdr:colOff>95250</xdr:colOff>
      <xdr:row>15</xdr:row>
      <xdr:rowOff>9779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166006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77893</xdr:rowOff>
    </xdr:from>
    <xdr:to>
      <xdr:col>73</xdr:col>
      <xdr:colOff>44450</xdr:colOff>
      <xdr:row>16</xdr:row>
      <xdr:rowOff>8043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164270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3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159935</xdr:rowOff>
    </xdr:from>
    <xdr:to>
      <xdr:col>68</xdr:col>
      <xdr:colOff>203200</xdr:colOff>
      <xdr:row>16</xdr:row>
      <xdr:rowOff>90085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3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74862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1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139700</xdr:rowOff>
    </xdr:from>
    <xdr:to>
      <xdr:col>64</xdr:col>
      <xdr:colOff>152400</xdr:colOff>
      <xdr:row>17</xdr:row>
      <xdr:rowOff>69850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54627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31,003
30,800
217.05
21,546,929
20,223,610
1,000,266
9,093,792
11,895,655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人件費は昨年度に比べ</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がり</a:t>
          </a:r>
          <a:r>
            <a:rPr kumimoji="1" lang="en-US" altLang="ja-JP" sz="1100">
              <a:solidFill>
                <a:schemeClr val="dk1"/>
              </a:solidFill>
              <a:effectLst/>
              <a:latin typeface="+mn-lt"/>
              <a:ea typeface="+mn-ea"/>
              <a:cs typeface="+mn-cs"/>
            </a:rPr>
            <a:t>18.5</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主な要因は</a:t>
          </a:r>
          <a:r>
            <a:rPr kumimoji="1" lang="ja-JP" altLang="en-US" sz="1100">
              <a:solidFill>
                <a:schemeClr val="dk1"/>
              </a:solidFill>
              <a:effectLst/>
              <a:latin typeface="+mn-lt"/>
              <a:ea typeface="+mn-ea"/>
              <a:cs typeface="+mn-cs"/>
            </a:rPr>
            <a:t>職員</a:t>
          </a:r>
          <a:r>
            <a:rPr kumimoji="1" lang="ja-JP" altLang="ja-JP" sz="1100">
              <a:solidFill>
                <a:schemeClr val="dk1"/>
              </a:solidFill>
              <a:effectLst/>
              <a:latin typeface="+mn-lt"/>
              <a:ea typeface="+mn-ea"/>
              <a:cs typeface="+mn-cs"/>
            </a:rPr>
            <a:t>給の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によるものと考えられる。</a:t>
          </a:r>
          <a:endParaRPr lang="ja-JP" altLang="ja-JP" sz="1400">
            <a:effectLst/>
          </a:endParaRPr>
        </a:p>
        <a:p>
          <a:r>
            <a:rPr kumimoji="1" lang="ja-JP" altLang="ja-JP" sz="1100">
              <a:solidFill>
                <a:schemeClr val="dk1"/>
              </a:solidFill>
              <a:effectLst/>
              <a:latin typeface="+mn-lt"/>
              <a:ea typeface="+mn-ea"/>
              <a:cs typeface="+mn-cs"/>
            </a:rPr>
            <a:t>　今後も財政状況を踏まえた上で適正な給与水準を維持していく。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88900</xdr:rowOff>
    </xdr:from>
    <xdr:to>
      <xdr:col>24</xdr:col>
      <xdr:colOff>25400</xdr:colOff>
      <xdr:row>34</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18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10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35</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10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24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38100</xdr:rowOff>
    </xdr:from>
    <xdr:to>
      <xdr:col>24</xdr:col>
      <xdr:colOff>76200</xdr:colOff>
      <xdr:row>34</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54627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物件費は昨年度に比べ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％上がり</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主な要因は</a:t>
          </a:r>
          <a:r>
            <a:rPr kumimoji="1" lang="ja-JP" altLang="en-US" sz="1100">
              <a:solidFill>
                <a:schemeClr val="dk1"/>
              </a:solidFill>
              <a:effectLst/>
              <a:latin typeface="+mn-lt"/>
              <a:ea typeface="+mn-ea"/>
              <a:cs typeface="+mn-cs"/>
            </a:rPr>
            <a:t>システム導入</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委託料の</a:t>
          </a:r>
          <a:r>
            <a:rPr kumimoji="1" lang="ja-JP" altLang="ja-JP" sz="1100">
              <a:solidFill>
                <a:schemeClr val="dk1"/>
              </a:solidFill>
              <a:effectLst/>
              <a:latin typeface="+mn-lt"/>
              <a:ea typeface="+mn-ea"/>
              <a:cs typeface="+mn-cs"/>
            </a:rPr>
            <a:t>増が考えられる。</a:t>
          </a:r>
          <a:endParaRPr lang="ja-JP" altLang="ja-JP" sz="1400">
            <a:effectLst/>
          </a:endParaRPr>
        </a:p>
        <a:p>
          <a:r>
            <a:rPr kumimoji="1" lang="ja-JP" altLang="ja-JP" sz="1100">
              <a:solidFill>
                <a:schemeClr val="dk1"/>
              </a:solidFill>
              <a:effectLst/>
              <a:latin typeface="+mn-lt"/>
              <a:ea typeface="+mn-ea"/>
              <a:cs typeface="+mn-cs"/>
            </a:rPr>
            <a:t>　今後も事業内容の精査により物件費の抑制、削減に努めたい。</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41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15</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88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882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56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扶助費は昨年度に比べ</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がり</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主な要因は生活保護費の増や子育て世帯への臨時給付金の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によるものと考えられる。</a:t>
          </a:r>
          <a:endParaRPr lang="ja-JP" altLang="ja-JP" sz="1400">
            <a:effectLst/>
          </a:endParaRPr>
        </a:p>
        <a:p>
          <a:r>
            <a:rPr kumimoji="1" lang="ja-JP" altLang="ja-JP" sz="1100">
              <a:solidFill>
                <a:schemeClr val="dk1"/>
              </a:solidFill>
              <a:effectLst/>
              <a:latin typeface="+mn-lt"/>
              <a:ea typeface="+mn-ea"/>
              <a:cs typeface="+mn-cs"/>
            </a:rPr>
            <a:t>　削減が難しい経費であるため、他経費の節減による一般財源の確保に努めたい。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101600</xdr:rowOff>
    </xdr:from>
    <xdr:to>
      <xdr:col>24</xdr:col>
      <xdr:colOff>25400</xdr:colOff>
      <xdr:row>59</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457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101600</xdr:rowOff>
    </xdr:from>
    <xdr:to>
      <xdr:col>19</xdr:col>
      <xdr:colOff>187325</xdr:colOff>
      <xdr:row>59</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45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101600</xdr:rowOff>
    </xdr:from>
    <xdr:to>
      <xdr:col>15</xdr:col>
      <xdr:colOff>98425</xdr:colOff>
      <xdr:row>59</xdr:row>
      <xdr:rowOff>6350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45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6350</xdr:rowOff>
    </xdr:from>
    <xdr:to>
      <xdr:col>11</xdr:col>
      <xdr:colOff>9525</xdr:colOff>
      <xdr:row>60</xdr:row>
      <xdr:rowOff>101600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21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50800</xdr:rowOff>
    </xdr:from>
    <xdr:to>
      <xdr:col>24</xdr:col>
      <xdr:colOff>76200</xdr:colOff>
      <xdr:row>58</xdr:row>
      <xdr:rowOff>152400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50800</xdr:rowOff>
    </xdr:from>
    <xdr:to>
      <xdr:col>15</xdr:col>
      <xdr:colOff>149225</xdr:colOff>
      <xdr:row>58</xdr:row>
      <xdr:rowOff>152400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137177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127000</xdr:rowOff>
    </xdr:from>
    <xdr:to>
      <xdr:col>11</xdr:col>
      <xdr:colOff>60325</xdr:colOff>
      <xdr:row>59</xdr:row>
      <xdr:rowOff>57150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41927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50800</xdr:rowOff>
    </xdr:from>
    <xdr:to>
      <xdr:col>6</xdr:col>
      <xdr:colOff>171450</xdr:colOff>
      <xdr:row>60</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その他に関しては、昨年度に比べ</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がり</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主な要因は維持補修費と積立金の増であり、除雪作業等の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によるものと考えられる。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59</xdr:row>
      <xdr:rowOff>75293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40472"/>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105228</xdr:rowOff>
    </xdr:from>
    <xdr:to>
      <xdr:col>78</xdr:col>
      <xdr:colOff>69850</xdr:colOff>
      <xdr:row>59</xdr:row>
      <xdr:rowOff>75293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493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58</xdr:row>
      <xdr:rowOff>148772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49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58</xdr:row>
      <xdr:rowOff>148772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860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24493</xdr:rowOff>
    </xdr:from>
    <xdr:to>
      <xdr:col>78</xdr:col>
      <xdr:colOff>120650</xdr:colOff>
      <xdr:row>59</xdr:row>
      <xdr:rowOff>126093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110870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54428</xdr:rowOff>
    </xdr:from>
    <xdr:to>
      <xdr:col>74</xdr:col>
      <xdr:colOff>31750</xdr:colOff>
      <xdr:row>58</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97972</xdr:rowOff>
    </xdr:from>
    <xdr:to>
      <xdr:col>69</xdr:col>
      <xdr:colOff>142875</xdr:colOff>
      <xdr:row>59</xdr:row>
      <xdr:rowOff>28122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補助費は昨年度に比べ</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がり</a:t>
          </a:r>
          <a:r>
            <a:rPr kumimoji="1" lang="en-US" altLang="ja-JP" sz="1100">
              <a:solidFill>
                <a:schemeClr val="dk1"/>
              </a:solidFill>
              <a:effectLst/>
              <a:latin typeface="+mn-lt"/>
              <a:ea typeface="+mn-ea"/>
              <a:cs typeface="+mn-cs"/>
            </a:rPr>
            <a:t>20.3</a:t>
          </a:r>
          <a:r>
            <a:rPr kumimoji="1" lang="ja-JP" altLang="ja-JP" sz="1100">
              <a:solidFill>
                <a:schemeClr val="dk1"/>
              </a:solidFill>
              <a:effectLst/>
              <a:latin typeface="+mn-lt"/>
              <a:ea typeface="+mn-ea"/>
              <a:cs typeface="+mn-cs"/>
            </a:rPr>
            <a:t>％となった。　</a:t>
          </a:r>
          <a:endParaRPr lang="ja-JP" altLang="ja-JP" sz="1400">
            <a:effectLst/>
          </a:endParaRPr>
        </a:p>
        <a:p>
          <a:r>
            <a:rPr kumimoji="1" lang="ja-JP" altLang="ja-JP" sz="1100">
              <a:solidFill>
                <a:schemeClr val="dk1"/>
              </a:solidFill>
              <a:effectLst/>
              <a:latin typeface="+mn-lt"/>
              <a:ea typeface="+mn-ea"/>
              <a:cs typeface="+mn-cs"/>
            </a:rPr>
            <a:t>　ごみ処理業務や消防業務を一部事務組合で行っているため、負担金の支出が多額であるほか、公営企業に対する補助金も必要となっている。</a:t>
          </a:r>
          <a:endParaRPr lang="ja-JP" altLang="ja-JP" sz="1400">
            <a:effectLst/>
          </a:endParaRPr>
        </a:p>
        <a:p>
          <a:r>
            <a:rPr kumimoji="1" lang="ja-JP" altLang="ja-JP" sz="1100">
              <a:solidFill>
                <a:schemeClr val="dk1"/>
              </a:solidFill>
              <a:effectLst/>
              <a:latin typeface="+mn-lt"/>
              <a:ea typeface="+mn-ea"/>
              <a:cs typeface="+mn-cs"/>
            </a:rPr>
            <a:t>　全国平均、青森県平均よりも高い水準にあるので、経費抑制が必要である。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38</xdr:row>
      <xdr:rowOff>140716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1408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76708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140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38</xdr:row>
      <xdr:rowOff>76708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2264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38</xdr:row>
      <xdr:rowOff>49276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2264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89916</xdr:rowOff>
    </xdr:from>
    <xdr:to>
      <xdr:col>82</xdr:col>
      <xdr:colOff>158750</xdr:colOff>
      <xdr:row>39</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61993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公債費は昨年度に比べ</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がり</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過去の大型事業に対する償還が順次終了しているため徐々に減少しており、令和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年度で全国平均を下回った。</a:t>
          </a:r>
          <a:endParaRPr lang="ja-JP" altLang="ja-JP" sz="1400">
            <a:effectLst/>
          </a:endParaRPr>
        </a:p>
        <a:p>
          <a:r>
            <a:rPr kumimoji="1" lang="ja-JP" altLang="ja-JP" sz="1100">
              <a:solidFill>
                <a:schemeClr val="dk1"/>
              </a:solidFill>
              <a:effectLst/>
              <a:latin typeface="+mn-lt"/>
              <a:ea typeface="+mn-ea"/>
              <a:cs typeface="+mn-cs"/>
            </a:rPr>
            <a:t>　今後、公共施設の老朽化により普通建設事業費が増加していくことが見込まれるため、計画的な事業実施が求められる。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94615</xdr:rowOff>
    </xdr:from>
    <xdr:to>
      <xdr:col>24</xdr:col>
      <xdr:colOff>25400</xdr:colOff>
      <xdr:row>74</xdr:row>
      <xdr:rowOff>125095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819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117475</xdr:rowOff>
    </xdr:from>
    <xdr:to>
      <xdr:col>19</xdr:col>
      <xdr:colOff>187325</xdr:colOff>
      <xdr:row>74</xdr:row>
      <xdr:rowOff>125095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047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117475</xdr:rowOff>
    </xdr:from>
    <xdr:to>
      <xdr:col>15</xdr:col>
      <xdr:colOff>98425</xdr:colOff>
      <xdr:row>74</xdr:row>
      <xdr:rowOff>132715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047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132715</xdr:rowOff>
    </xdr:from>
    <xdr:to>
      <xdr:col>11</xdr:col>
      <xdr:colOff>9525</xdr:colOff>
      <xdr:row>74</xdr:row>
      <xdr:rowOff>161290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200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43815</xdr:rowOff>
    </xdr:from>
    <xdr:to>
      <xdr:col>24</xdr:col>
      <xdr:colOff>76200</xdr:colOff>
      <xdr:row>74</xdr:row>
      <xdr:rowOff>145415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123842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3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74295</xdr:rowOff>
    </xdr:from>
    <xdr:to>
      <xdr:col>20</xdr:col>
      <xdr:colOff>38100</xdr:colOff>
      <xdr:row>75</xdr:row>
      <xdr:rowOff>4445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14622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3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66675</xdr:rowOff>
    </xdr:from>
    <xdr:to>
      <xdr:col>15</xdr:col>
      <xdr:colOff>149225</xdr:colOff>
      <xdr:row>74</xdr:row>
      <xdr:rowOff>168275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7002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81915</xdr:rowOff>
    </xdr:from>
    <xdr:to>
      <xdr:col>11</xdr:col>
      <xdr:colOff>60325</xdr:colOff>
      <xdr:row>75</xdr:row>
      <xdr:rowOff>12065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22242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110490</xdr:rowOff>
    </xdr:from>
    <xdr:to>
      <xdr:col>6</xdr:col>
      <xdr:colOff>171450</xdr:colOff>
      <xdr:row>75</xdr:row>
      <xdr:rowOff>40640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50817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人件費、扶助費の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により前年度よりも</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がり</a:t>
          </a:r>
          <a:r>
            <a:rPr kumimoji="1" lang="en-US" altLang="ja-JP" sz="1100">
              <a:solidFill>
                <a:schemeClr val="dk1"/>
              </a:solidFill>
              <a:effectLst/>
              <a:latin typeface="+mn-lt"/>
              <a:ea typeface="+mn-ea"/>
              <a:cs typeface="+mn-cs"/>
            </a:rPr>
            <a:t>74.6</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事業の優先順位を明確にし、更なる経費圧縮により、住民負担軽減につながるよう努めたい。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253213"/>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106426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8463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77</xdr:row>
      <xdr:rowOff>28702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846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28702</xdr:rowOff>
    </xdr:from>
    <xdr:to>
      <xdr:col>69</xdr:col>
      <xdr:colOff>92075</xdr:colOff>
      <xdr:row>77</xdr:row>
      <xdr:rowOff>147574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303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144290</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149352</xdr:rowOff>
    </xdr:from>
    <xdr:to>
      <xdr:col>69</xdr:col>
      <xdr:colOff>142875</xdr:colOff>
      <xdr:row>77</xdr:row>
      <xdr:rowOff>79502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123092</xdr:rowOff>
    </xdr:from>
    <xdr:to>
      <xdr:col>29</xdr:col>
      <xdr:colOff>127000</xdr:colOff>
      <xdr:row>18</xdr:row>
      <xdr:rowOff>157404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56817"/>
          <a:ext cx="647700" cy="34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153594</xdr:rowOff>
    </xdr:from>
    <xdr:to>
      <xdr:col>26</xdr:col>
      <xdr:colOff>50800</xdr:colOff>
      <xdr:row>18</xdr:row>
      <xdr:rowOff>157404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87319"/>
          <a:ext cx="698500" cy="3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153594</xdr:rowOff>
    </xdr:from>
    <xdr:to>
      <xdr:col>22</xdr:col>
      <xdr:colOff>114300</xdr:colOff>
      <xdr:row>19</xdr:row>
      <xdr:rowOff>20549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87319"/>
          <a:ext cx="698500" cy="38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6332</xdr:rowOff>
    </xdr:from>
    <xdr:to>
      <xdr:col>18</xdr:col>
      <xdr:colOff>177800</xdr:colOff>
      <xdr:row>19</xdr:row>
      <xdr:rowOff>20549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11507"/>
          <a:ext cx="698500" cy="14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72292</xdr:rowOff>
    </xdr:from>
    <xdr:to>
      <xdr:col>29</xdr:col>
      <xdr:colOff>177800</xdr:colOff>
      <xdr:row>19</xdr:row>
      <xdr:rowOff>2442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06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44369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106604</xdr:rowOff>
    </xdr:from>
    <xdr:to>
      <xdr:col>26</xdr:col>
      <xdr:colOff>101600</xdr:colOff>
      <xdr:row>19</xdr:row>
      <xdr:rowOff>36754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40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21531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26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102794</xdr:rowOff>
    </xdr:from>
    <xdr:to>
      <xdr:col>22</xdr:col>
      <xdr:colOff>165100</xdr:colOff>
      <xdr:row>19</xdr:row>
      <xdr:rowOff>32944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6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17721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2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141199</xdr:rowOff>
    </xdr:from>
    <xdr:to>
      <xdr:col>19</xdr:col>
      <xdr:colOff>38100</xdr:colOff>
      <xdr:row>19</xdr:row>
      <xdr:rowOff>71349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74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56126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6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126982</xdr:rowOff>
    </xdr:from>
    <xdr:to>
      <xdr:col>15</xdr:col>
      <xdr:colOff>101600</xdr:colOff>
      <xdr:row>19</xdr:row>
      <xdr:rowOff>57132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60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41909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4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32428</xdr:rowOff>
    </xdr:from>
    <xdr:to>
      <xdr:col>29</xdr:col>
      <xdr:colOff>127000</xdr:colOff>
      <xdr:row>38</xdr:row>
      <xdr:rowOff>45854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00028"/>
          <a:ext cx="647700" cy="13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30630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9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32428</xdr:rowOff>
    </xdr:from>
    <xdr:to>
      <xdr:col>26</xdr:col>
      <xdr:colOff>50800</xdr:colOff>
      <xdr:row>38</xdr:row>
      <xdr:rowOff>34512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00028"/>
          <a:ext cx="698500" cy="2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34512</xdr:rowOff>
    </xdr:from>
    <xdr:to>
      <xdr:col>22</xdr:col>
      <xdr:colOff>114300</xdr:colOff>
      <xdr:row>38</xdr:row>
      <xdr:rowOff>37709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02112"/>
          <a:ext cx="698500" cy="3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19055</xdr:rowOff>
    </xdr:from>
    <xdr:to>
      <xdr:col>18</xdr:col>
      <xdr:colOff>177800</xdr:colOff>
      <xdr:row>38</xdr:row>
      <xdr:rowOff>37709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486655"/>
          <a:ext cx="698500" cy="1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337954</xdr:rowOff>
    </xdr:from>
    <xdr:to>
      <xdr:col>29</xdr:col>
      <xdr:colOff>177800</xdr:colOff>
      <xdr:row>38</xdr:row>
      <xdr:rowOff>96654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62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183031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30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324528</xdr:rowOff>
    </xdr:from>
    <xdr:to>
      <xdr:col>26</xdr:col>
      <xdr:colOff>101600</xdr:colOff>
      <xdr:row>38</xdr:row>
      <xdr:rowOff>83228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49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93405</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18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326612</xdr:rowOff>
    </xdr:from>
    <xdr:to>
      <xdr:col>22</xdr:col>
      <xdr:colOff>165100</xdr:colOff>
      <xdr:row>38</xdr:row>
      <xdr:rowOff>85312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51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95489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2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329809</xdr:rowOff>
    </xdr:from>
    <xdr:to>
      <xdr:col>19</xdr:col>
      <xdr:colOff>38100</xdr:colOff>
      <xdr:row>38</xdr:row>
      <xdr:rowOff>88509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54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98686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2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311155</xdr:rowOff>
    </xdr:from>
    <xdr:to>
      <xdr:col>15</xdr:col>
      <xdr:colOff>101600</xdr:colOff>
      <xdr:row>38</xdr:row>
      <xdr:rowOff>69855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35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80032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31,003
30,800
217.05
21,546,929
20,223,610
1,000,266
9,093,792
11,895,655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163910</xdr:rowOff>
    </xdr:from>
    <xdr:to>
      <xdr:col>24</xdr:col>
      <xdr:colOff>63500</xdr:colOff>
      <xdr:row>39</xdr:row>
      <xdr:rowOff>3715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679010"/>
          <a:ext cx="838200" cy="1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163910</xdr:rowOff>
    </xdr:from>
    <xdr:to>
      <xdr:col>19</xdr:col>
      <xdr:colOff>177800</xdr:colOff>
      <xdr:row>39</xdr:row>
      <xdr:rowOff>6056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79010"/>
          <a:ext cx="889000" cy="1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6056</xdr:rowOff>
    </xdr:from>
    <xdr:to>
      <xdr:col>15</xdr:col>
      <xdr:colOff>50800</xdr:colOff>
      <xdr:row>39</xdr:row>
      <xdr:rowOff>16452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92606"/>
          <a:ext cx="889000" cy="1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16452</xdr:rowOff>
    </xdr:from>
    <xdr:to>
      <xdr:col>10</xdr:col>
      <xdr:colOff>114300</xdr:colOff>
      <xdr:row>39</xdr:row>
      <xdr:rowOff>74233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03002"/>
          <a:ext cx="889000" cy="5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124365</xdr:rowOff>
    </xdr:from>
    <xdr:to>
      <xdr:col>24</xdr:col>
      <xdr:colOff>114300</xdr:colOff>
      <xdr:row>39</xdr:row>
      <xdr:rowOff>54515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3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39292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113110</xdr:rowOff>
    </xdr:from>
    <xdr:to>
      <xdr:col>20</xdr:col>
      <xdr:colOff>38100</xdr:colOff>
      <xdr:row>39</xdr:row>
      <xdr:rowOff>43260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34387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2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126706</xdr:rowOff>
    </xdr:from>
    <xdr:to>
      <xdr:col>15</xdr:col>
      <xdr:colOff>101600</xdr:colOff>
      <xdr:row>39</xdr:row>
      <xdr:rowOff>56856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4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47983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3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137102</xdr:rowOff>
    </xdr:from>
    <xdr:to>
      <xdr:col>10</xdr:col>
      <xdr:colOff>165100</xdr:colOff>
      <xdr:row>39</xdr:row>
      <xdr:rowOff>67252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58379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4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23433</xdr:rowOff>
    </xdr:from>
    <xdr:to>
      <xdr:col>6</xdr:col>
      <xdr:colOff>38100</xdr:colOff>
      <xdr:row>39</xdr:row>
      <xdr:rowOff>125033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0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116160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0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78755</xdr:rowOff>
    </xdr:from>
    <xdr:to>
      <xdr:col>24</xdr:col>
      <xdr:colOff>63500</xdr:colOff>
      <xdr:row>58</xdr:row>
      <xdr:rowOff>81860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22855"/>
          <a:ext cx="8382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78755</xdr:rowOff>
    </xdr:from>
    <xdr:to>
      <xdr:col>19</xdr:col>
      <xdr:colOff>177800</xdr:colOff>
      <xdr:row>58</xdr:row>
      <xdr:rowOff>91747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22855"/>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91747</xdr:rowOff>
    </xdr:from>
    <xdr:to>
      <xdr:col>15</xdr:col>
      <xdr:colOff>50800</xdr:colOff>
      <xdr:row>58</xdr:row>
      <xdr:rowOff>101272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3584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101272</xdr:rowOff>
    </xdr:from>
    <xdr:to>
      <xdr:col>10</xdr:col>
      <xdr:colOff>114300</xdr:colOff>
      <xdr:row>58</xdr:row>
      <xdr:rowOff>111327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4537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31060</xdr:rowOff>
    </xdr:from>
    <xdr:to>
      <xdr:col>24</xdr:col>
      <xdr:colOff>114300</xdr:colOff>
      <xdr:row>58</xdr:row>
      <xdr:rowOff>132660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7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117437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27955</xdr:rowOff>
    </xdr:from>
    <xdr:to>
      <xdr:col>20</xdr:col>
      <xdr:colOff>38100</xdr:colOff>
      <xdr:row>58</xdr:row>
      <xdr:rowOff>129555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7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120682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6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40947</xdr:rowOff>
    </xdr:from>
    <xdr:to>
      <xdr:col>15</xdr:col>
      <xdr:colOff>101600</xdr:colOff>
      <xdr:row>58</xdr:row>
      <xdr:rowOff>142547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8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133674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7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50472</xdr:rowOff>
    </xdr:from>
    <xdr:to>
      <xdr:col>10</xdr:col>
      <xdr:colOff>165100</xdr:colOff>
      <xdr:row>58</xdr:row>
      <xdr:rowOff>152072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143199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8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60527</xdr:rowOff>
    </xdr:from>
    <xdr:to>
      <xdr:col>6</xdr:col>
      <xdr:colOff>38100</xdr:colOff>
      <xdr:row>58</xdr:row>
      <xdr:rowOff>162127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153254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9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84589</xdr:rowOff>
    </xdr:from>
    <xdr:to>
      <xdr:col>24</xdr:col>
      <xdr:colOff>63500</xdr:colOff>
      <xdr:row>78</xdr:row>
      <xdr:rowOff>71558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286239"/>
          <a:ext cx="838200" cy="1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84589</xdr:rowOff>
    </xdr:from>
    <xdr:to>
      <xdr:col>19</xdr:col>
      <xdr:colOff>177800</xdr:colOff>
      <xdr:row>77</xdr:row>
      <xdr:rowOff>134175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86239"/>
          <a:ext cx="889000" cy="4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134175</xdr:rowOff>
    </xdr:from>
    <xdr:to>
      <xdr:col>15</xdr:col>
      <xdr:colOff>50800</xdr:colOff>
      <xdr:row>77</xdr:row>
      <xdr:rowOff>146768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35825"/>
          <a:ext cx="889000" cy="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146768</xdr:rowOff>
    </xdr:from>
    <xdr:to>
      <xdr:col>10</xdr:col>
      <xdr:colOff>114300</xdr:colOff>
      <xdr:row>78</xdr:row>
      <xdr:rowOff>89922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48418"/>
          <a:ext cx="889000" cy="1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20758</xdr:rowOff>
    </xdr:from>
    <xdr:to>
      <xdr:col>24</xdr:col>
      <xdr:colOff>114300</xdr:colOff>
      <xdr:row>78</xdr:row>
      <xdr:rowOff>122358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9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170635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33789</xdr:rowOff>
    </xdr:from>
    <xdr:to>
      <xdr:col>20</xdr:col>
      <xdr:colOff>38100</xdr:colOff>
      <xdr:row>77</xdr:row>
      <xdr:rowOff>135389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151916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83375</xdr:rowOff>
    </xdr:from>
    <xdr:to>
      <xdr:col>15</xdr:col>
      <xdr:colOff>101600</xdr:colOff>
      <xdr:row>78</xdr:row>
      <xdr:rowOff>13525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30052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6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95968</xdr:rowOff>
    </xdr:from>
    <xdr:to>
      <xdr:col>10</xdr:col>
      <xdr:colOff>165100</xdr:colOff>
      <xdr:row>78</xdr:row>
      <xdr:rowOff>26118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42645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7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39122</xdr:rowOff>
    </xdr:from>
    <xdr:to>
      <xdr:col>6</xdr:col>
      <xdr:colOff>38100</xdr:colOff>
      <xdr:row>78</xdr:row>
      <xdr:rowOff>140722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131849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0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26932</xdr:rowOff>
    </xdr:from>
    <xdr:to>
      <xdr:col>24</xdr:col>
      <xdr:colOff>63500</xdr:colOff>
      <xdr:row>94</xdr:row>
      <xdr:rowOff>132133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43232"/>
          <a:ext cx="838200" cy="10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59689</xdr:rowOff>
    </xdr:from>
    <xdr:to>
      <xdr:col>19</xdr:col>
      <xdr:colOff>177800</xdr:colOff>
      <xdr:row>94</xdr:row>
      <xdr:rowOff>132133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75989"/>
          <a:ext cx="889000" cy="7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59689</xdr:rowOff>
    </xdr:from>
    <xdr:to>
      <xdr:col>15</xdr:col>
      <xdr:colOff>50800</xdr:colOff>
      <xdr:row>95</xdr:row>
      <xdr:rowOff>73665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75989"/>
          <a:ext cx="889000" cy="18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73665</xdr:rowOff>
    </xdr:from>
    <xdr:to>
      <xdr:col>10</xdr:col>
      <xdr:colOff>114300</xdr:colOff>
      <xdr:row>95</xdr:row>
      <xdr:rowOff>73749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61415"/>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147582</xdr:rowOff>
    </xdr:from>
    <xdr:to>
      <xdr:col>24</xdr:col>
      <xdr:colOff>114300</xdr:colOff>
      <xdr:row>94</xdr:row>
      <xdr:rowOff>77732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170459</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4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81333</xdr:rowOff>
    </xdr:from>
    <xdr:to>
      <xdr:col>20</xdr:col>
      <xdr:colOff>38100</xdr:colOff>
      <xdr:row>95</xdr:row>
      <xdr:rowOff>11483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9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28010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97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8889</xdr:rowOff>
    </xdr:from>
    <xdr:to>
      <xdr:col>15</xdr:col>
      <xdr:colOff>101600</xdr:colOff>
      <xdr:row>94</xdr:row>
      <xdr:rowOff>110489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2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127016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0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22865</xdr:rowOff>
    </xdr:from>
    <xdr:to>
      <xdr:col>10</xdr:col>
      <xdr:colOff>165100</xdr:colOff>
      <xdr:row>95</xdr:row>
      <xdr:rowOff>124465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140992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08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22949</xdr:rowOff>
    </xdr:from>
    <xdr:to>
      <xdr:col>6</xdr:col>
      <xdr:colOff>38100</xdr:colOff>
      <xdr:row>95</xdr:row>
      <xdr:rowOff>124549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1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141076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08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166862</xdr:rowOff>
    </xdr:from>
    <xdr:to>
      <xdr:col>55</xdr:col>
      <xdr:colOff>0</xdr:colOff>
      <xdr:row>37</xdr:row>
      <xdr:rowOff>31207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39062"/>
          <a:ext cx="8382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166862</xdr:rowOff>
    </xdr:from>
    <xdr:to>
      <xdr:col>50</xdr:col>
      <xdr:colOff>114300</xdr:colOff>
      <xdr:row>37</xdr:row>
      <xdr:rowOff>36239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39062"/>
          <a:ext cx="889000" cy="4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23937</xdr:rowOff>
    </xdr:from>
    <xdr:to>
      <xdr:col>45</xdr:col>
      <xdr:colOff>177800</xdr:colOff>
      <xdr:row>37</xdr:row>
      <xdr:rowOff>36239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24687"/>
          <a:ext cx="889000" cy="35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23937</xdr:rowOff>
    </xdr:from>
    <xdr:to>
      <xdr:col>41</xdr:col>
      <xdr:colOff>50800</xdr:colOff>
      <xdr:row>37</xdr:row>
      <xdr:rowOff>96979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24687"/>
          <a:ext cx="889000" cy="41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151857</xdr:rowOff>
    </xdr:from>
    <xdr:to>
      <xdr:col>55</xdr:col>
      <xdr:colOff>50800</xdr:colOff>
      <xdr:row>37</xdr:row>
      <xdr:rowOff>82007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130284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0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116062</xdr:rowOff>
    </xdr:from>
    <xdr:to>
      <xdr:col>50</xdr:col>
      <xdr:colOff>165100</xdr:colOff>
      <xdr:row>37</xdr:row>
      <xdr:rowOff>46212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37339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156889</xdr:rowOff>
    </xdr:from>
    <xdr:to>
      <xdr:col>46</xdr:col>
      <xdr:colOff>38100</xdr:colOff>
      <xdr:row>37</xdr:row>
      <xdr:rowOff>87039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78166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2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144587</xdr:rowOff>
    </xdr:from>
    <xdr:to>
      <xdr:col>41</xdr:col>
      <xdr:colOff>101600</xdr:colOff>
      <xdr:row>35</xdr:row>
      <xdr:rowOff>74737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65864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6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46179</xdr:rowOff>
    </xdr:from>
    <xdr:to>
      <xdr:col>36</xdr:col>
      <xdr:colOff>165100</xdr:colOff>
      <xdr:row>37</xdr:row>
      <xdr:rowOff>147779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164306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6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94458</xdr:rowOff>
    </xdr:from>
    <xdr:to>
      <xdr:col>55</xdr:col>
      <xdr:colOff>0</xdr:colOff>
      <xdr:row>58</xdr:row>
      <xdr:rowOff>33936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67108"/>
          <a:ext cx="838200" cy="1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14667</xdr:rowOff>
    </xdr:from>
    <xdr:to>
      <xdr:col>50</xdr:col>
      <xdr:colOff>114300</xdr:colOff>
      <xdr:row>58</xdr:row>
      <xdr:rowOff>33936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58767"/>
          <a:ext cx="889000" cy="1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14667</xdr:rowOff>
    </xdr:from>
    <xdr:to>
      <xdr:col>45</xdr:col>
      <xdr:colOff>177800</xdr:colOff>
      <xdr:row>58</xdr:row>
      <xdr:rowOff>26980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58767"/>
          <a:ext cx="889000" cy="1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90585</xdr:rowOff>
    </xdr:from>
    <xdr:to>
      <xdr:col>41</xdr:col>
      <xdr:colOff>50800</xdr:colOff>
      <xdr:row>58</xdr:row>
      <xdr:rowOff>26980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63235"/>
          <a:ext cx="889000" cy="10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43658</xdr:rowOff>
    </xdr:from>
    <xdr:to>
      <xdr:col>55</xdr:col>
      <xdr:colOff>50800</xdr:colOff>
      <xdr:row>57</xdr:row>
      <xdr:rowOff>145258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66535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154586</xdr:rowOff>
    </xdr:from>
    <xdr:to>
      <xdr:col>50</xdr:col>
      <xdr:colOff>165100</xdr:colOff>
      <xdr:row>58</xdr:row>
      <xdr:rowOff>84736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2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75863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1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135317</xdr:rowOff>
    </xdr:from>
    <xdr:to>
      <xdr:col>46</xdr:col>
      <xdr:colOff>38100</xdr:colOff>
      <xdr:row>58</xdr:row>
      <xdr:rowOff>65467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0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56594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0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147630</xdr:rowOff>
    </xdr:from>
    <xdr:to>
      <xdr:col>41</xdr:col>
      <xdr:colOff>101600</xdr:colOff>
      <xdr:row>58</xdr:row>
      <xdr:rowOff>77780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68907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1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39785</xdr:rowOff>
    </xdr:from>
    <xdr:to>
      <xdr:col>36</xdr:col>
      <xdr:colOff>165100</xdr:colOff>
      <xdr:row>57</xdr:row>
      <xdr:rowOff>141385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157912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58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133464</xdr:rowOff>
    </xdr:from>
    <xdr:to>
      <xdr:col>55</xdr:col>
      <xdr:colOff>0</xdr:colOff>
      <xdr:row>77</xdr:row>
      <xdr:rowOff>119278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820764"/>
          <a:ext cx="838200" cy="50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137477</xdr:rowOff>
    </xdr:from>
    <xdr:to>
      <xdr:col>50</xdr:col>
      <xdr:colOff>114300</xdr:colOff>
      <xdr:row>77</xdr:row>
      <xdr:rowOff>119278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167677"/>
          <a:ext cx="889000" cy="15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137477</xdr:rowOff>
    </xdr:from>
    <xdr:to>
      <xdr:col>45</xdr:col>
      <xdr:colOff>177800</xdr:colOff>
      <xdr:row>77</xdr:row>
      <xdr:rowOff>146380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67677"/>
          <a:ext cx="889000" cy="18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164287</xdr:rowOff>
    </xdr:from>
    <xdr:to>
      <xdr:col>41</xdr:col>
      <xdr:colOff>50800</xdr:colOff>
      <xdr:row>77</xdr:row>
      <xdr:rowOff>146380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851587"/>
          <a:ext cx="889000" cy="49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82664</xdr:rowOff>
    </xdr:from>
    <xdr:to>
      <xdr:col>55</xdr:col>
      <xdr:colOff>50800</xdr:colOff>
      <xdr:row>75</xdr:row>
      <xdr:rowOff>12814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7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105541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62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68478</xdr:rowOff>
    </xdr:from>
    <xdr:to>
      <xdr:col>50</xdr:col>
      <xdr:colOff>165100</xdr:colOff>
      <xdr:row>77</xdr:row>
      <xdr:rowOff>170078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15155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86677</xdr:rowOff>
    </xdr:from>
    <xdr:to>
      <xdr:col>46</xdr:col>
      <xdr:colOff>38100</xdr:colOff>
      <xdr:row>77</xdr:row>
      <xdr:rowOff>16827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1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33355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8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95580</xdr:rowOff>
    </xdr:from>
    <xdr:to>
      <xdr:col>41</xdr:col>
      <xdr:colOff>101600</xdr:colOff>
      <xdr:row>78</xdr:row>
      <xdr:rowOff>25730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16857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3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113487</xdr:rowOff>
    </xdr:from>
    <xdr:to>
      <xdr:col>36</xdr:col>
      <xdr:colOff>165100</xdr:colOff>
      <xdr:row>75</xdr:row>
      <xdr:rowOff>43637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0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60164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5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66416</xdr:rowOff>
    </xdr:from>
    <xdr:to>
      <xdr:col>55</xdr:col>
      <xdr:colOff>0</xdr:colOff>
      <xdr:row>98</xdr:row>
      <xdr:rowOff>91884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68516"/>
          <a:ext cx="838200" cy="2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91884</xdr:rowOff>
    </xdr:from>
    <xdr:to>
      <xdr:col>50</xdr:col>
      <xdr:colOff>114300</xdr:colOff>
      <xdr:row>98</xdr:row>
      <xdr:rowOff>97189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93984"/>
          <a:ext cx="889000" cy="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82226</xdr:rowOff>
    </xdr:from>
    <xdr:to>
      <xdr:col>45</xdr:col>
      <xdr:colOff>177800</xdr:colOff>
      <xdr:row>98</xdr:row>
      <xdr:rowOff>97189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84326"/>
          <a:ext cx="889000" cy="1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61553</xdr:rowOff>
    </xdr:from>
    <xdr:to>
      <xdr:col>41</xdr:col>
      <xdr:colOff>50800</xdr:colOff>
      <xdr:row>98</xdr:row>
      <xdr:rowOff>82226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63653"/>
          <a:ext cx="889000" cy="2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15616</xdr:rowOff>
    </xdr:from>
    <xdr:to>
      <xdr:col>55</xdr:col>
      <xdr:colOff>50800</xdr:colOff>
      <xdr:row>98</xdr:row>
      <xdr:rowOff>117216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41084</xdr:rowOff>
    </xdr:from>
    <xdr:to>
      <xdr:col>50</xdr:col>
      <xdr:colOff>165100</xdr:colOff>
      <xdr:row>98</xdr:row>
      <xdr:rowOff>142684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133811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46389</xdr:rowOff>
    </xdr:from>
    <xdr:to>
      <xdr:col>46</xdr:col>
      <xdr:colOff>38100</xdr:colOff>
      <xdr:row>98</xdr:row>
      <xdr:rowOff>147989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139116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31426</xdr:rowOff>
    </xdr:from>
    <xdr:to>
      <xdr:col>41</xdr:col>
      <xdr:colOff>101600</xdr:colOff>
      <xdr:row>98</xdr:row>
      <xdr:rowOff>133026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124153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2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10753</xdr:rowOff>
    </xdr:from>
    <xdr:to>
      <xdr:col>36</xdr:col>
      <xdr:colOff>165100</xdr:colOff>
      <xdr:row>98</xdr:row>
      <xdr:rowOff>112353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103480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0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119253</xdr:rowOff>
    </xdr:from>
    <xdr:to>
      <xdr:col>85</xdr:col>
      <xdr:colOff>127000</xdr:colOff>
      <xdr:row>38</xdr:row>
      <xdr:rowOff>149187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34353"/>
          <a:ext cx="838200" cy="2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149187</xdr:rowOff>
    </xdr:from>
    <xdr:to>
      <xdr:col>81</xdr:col>
      <xdr:colOff>50800</xdr:colOff>
      <xdr:row>39</xdr:row>
      <xdr:rowOff>43853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64287"/>
          <a:ext cx="889000" cy="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43853</xdr:rowOff>
    </xdr:from>
    <xdr:to>
      <xdr:col>76</xdr:col>
      <xdr:colOff>114300</xdr:colOff>
      <xdr:row>39</xdr:row>
      <xdr:rowOff>44107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30403"/>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44044</xdr:rowOff>
    </xdr:from>
    <xdr:to>
      <xdr:col>71</xdr:col>
      <xdr:colOff>177800</xdr:colOff>
      <xdr:row>39</xdr:row>
      <xdr:rowOff>44107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0594"/>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68453</xdr:rowOff>
    </xdr:from>
    <xdr:to>
      <xdr:col>85</xdr:col>
      <xdr:colOff>177800</xdr:colOff>
      <xdr:row>38</xdr:row>
      <xdr:rowOff>170053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98387</xdr:rowOff>
    </xdr:from>
    <xdr:to>
      <xdr:col>81</xdr:col>
      <xdr:colOff>101600</xdr:colOff>
      <xdr:row>39</xdr:row>
      <xdr:rowOff>28537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19664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0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164503</xdr:rowOff>
    </xdr:from>
    <xdr:to>
      <xdr:col>76</xdr:col>
      <xdr:colOff>165100</xdr:colOff>
      <xdr:row>39</xdr:row>
      <xdr:rowOff>94653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85780</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35333" y="6772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164757</xdr:rowOff>
    </xdr:from>
    <xdr:to>
      <xdr:col>72</xdr:col>
      <xdr:colOff>38100</xdr:colOff>
      <xdr:row>39</xdr:row>
      <xdr:rowOff>94907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86034</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46333" y="6772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164694</xdr:rowOff>
    </xdr:from>
    <xdr:to>
      <xdr:col>67</xdr:col>
      <xdr:colOff>101600</xdr:colOff>
      <xdr:row>39</xdr:row>
      <xdr:rowOff>94844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85971</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57333" y="677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32654</xdr:rowOff>
    </xdr:from>
    <xdr:to>
      <xdr:col>85</xdr:col>
      <xdr:colOff>127000</xdr:colOff>
      <xdr:row>78</xdr:row>
      <xdr:rowOff>38480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405754"/>
          <a:ext cx="838200" cy="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31846</xdr:rowOff>
    </xdr:from>
    <xdr:to>
      <xdr:col>81</xdr:col>
      <xdr:colOff>50800</xdr:colOff>
      <xdr:row>78</xdr:row>
      <xdr:rowOff>32654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404946"/>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31846</xdr:rowOff>
    </xdr:from>
    <xdr:to>
      <xdr:col>76</xdr:col>
      <xdr:colOff>114300</xdr:colOff>
      <xdr:row>78</xdr:row>
      <xdr:rowOff>34061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04946"/>
          <a:ext cx="889000" cy="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27651</xdr:rowOff>
    </xdr:from>
    <xdr:to>
      <xdr:col>71</xdr:col>
      <xdr:colOff>177800</xdr:colOff>
      <xdr:row>78</xdr:row>
      <xdr:rowOff>34061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400751"/>
          <a:ext cx="889000" cy="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159130</xdr:rowOff>
    </xdr:from>
    <xdr:to>
      <xdr:col>85</xdr:col>
      <xdr:colOff>177800</xdr:colOff>
      <xdr:row>78</xdr:row>
      <xdr:rowOff>89280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74057</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7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153304</xdr:rowOff>
    </xdr:from>
    <xdr:to>
      <xdr:col>81</xdr:col>
      <xdr:colOff>101600</xdr:colOff>
      <xdr:row>78</xdr:row>
      <xdr:rowOff>83454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74581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4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152496</xdr:rowOff>
    </xdr:from>
    <xdr:to>
      <xdr:col>76</xdr:col>
      <xdr:colOff>165100</xdr:colOff>
      <xdr:row>78</xdr:row>
      <xdr:rowOff>82646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73773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154711</xdr:rowOff>
    </xdr:from>
    <xdr:to>
      <xdr:col>72</xdr:col>
      <xdr:colOff>38100</xdr:colOff>
      <xdr:row>78</xdr:row>
      <xdr:rowOff>84861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75988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4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148301</xdr:rowOff>
    </xdr:from>
    <xdr:to>
      <xdr:col>67</xdr:col>
      <xdr:colOff>101600</xdr:colOff>
      <xdr:row>78</xdr:row>
      <xdr:rowOff>78451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69578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4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28397</xdr:rowOff>
    </xdr:from>
    <xdr:to>
      <xdr:col>85</xdr:col>
      <xdr:colOff>127000</xdr:colOff>
      <xdr:row>98</xdr:row>
      <xdr:rowOff>34747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30497"/>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34747</xdr:rowOff>
    </xdr:from>
    <xdr:to>
      <xdr:col>81</xdr:col>
      <xdr:colOff>50800</xdr:colOff>
      <xdr:row>98</xdr:row>
      <xdr:rowOff>95421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36847"/>
          <a:ext cx="889000" cy="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95421</xdr:rowOff>
    </xdr:from>
    <xdr:to>
      <xdr:col>76</xdr:col>
      <xdr:colOff>114300</xdr:colOff>
      <xdr:row>98</xdr:row>
      <xdr:rowOff>111173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97521"/>
          <a:ext cx="889000" cy="1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111173</xdr:rowOff>
    </xdr:from>
    <xdr:to>
      <xdr:col>71</xdr:col>
      <xdr:colOff>177800</xdr:colOff>
      <xdr:row>98</xdr:row>
      <xdr:rowOff>121053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13273"/>
          <a:ext cx="8890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149047</xdr:rowOff>
    </xdr:from>
    <xdr:to>
      <xdr:col>85</xdr:col>
      <xdr:colOff>177800</xdr:colOff>
      <xdr:row>98</xdr:row>
      <xdr:rowOff>79197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108424</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6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155397</xdr:rowOff>
    </xdr:from>
    <xdr:to>
      <xdr:col>81</xdr:col>
      <xdr:colOff>101600</xdr:colOff>
      <xdr:row>98</xdr:row>
      <xdr:rowOff>85547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8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102074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6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44621</xdr:rowOff>
    </xdr:from>
    <xdr:to>
      <xdr:col>76</xdr:col>
      <xdr:colOff>165100</xdr:colOff>
      <xdr:row>98</xdr:row>
      <xdr:rowOff>146221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4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137348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60373</xdr:rowOff>
    </xdr:from>
    <xdr:to>
      <xdr:col>72</xdr:col>
      <xdr:colOff>38100</xdr:colOff>
      <xdr:row>98</xdr:row>
      <xdr:rowOff>161973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153100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70253</xdr:rowOff>
    </xdr:from>
    <xdr:to>
      <xdr:col>67</xdr:col>
      <xdr:colOff>101600</xdr:colOff>
      <xdr:row>99</xdr:row>
      <xdr:rowOff>403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162980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6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44145</xdr:rowOff>
    </xdr:from>
    <xdr:to>
      <xdr:col>116</xdr:col>
      <xdr:colOff>63500</xdr:colOff>
      <xdr:row>39</xdr:row>
      <xdr:rowOff>44145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06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44145</xdr:rowOff>
    </xdr:from>
    <xdr:to>
      <xdr:col>111</xdr:col>
      <xdr:colOff>177800</xdr:colOff>
      <xdr:row>39</xdr:row>
      <xdr:rowOff>44145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0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44145</xdr:rowOff>
    </xdr:from>
    <xdr:to>
      <xdr:col>107</xdr:col>
      <xdr:colOff>50800</xdr:colOff>
      <xdr:row>39</xdr:row>
      <xdr:rowOff>44164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730695"/>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44164</xdr:rowOff>
    </xdr:from>
    <xdr:to>
      <xdr:col>102</xdr:col>
      <xdr:colOff>114300</xdr:colOff>
      <xdr:row>39</xdr:row>
      <xdr:rowOff>44164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0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164795</xdr:rowOff>
    </xdr:from>
    <xdr:to>
      <xdr:col>116</xdr:col>
      <xdr:colOff>114300</xdr:colOff>
      <xdr:row>39</xdr:row>
      <xdr:rowOff>94945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79722</xdr:rowOff>
    </xdr:from>
    <xdr:ext cx="313932"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4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164795</xdr:rowOff>
    </xdr:from>
    <xdr:to>
      <xdr:col>112</xdr:col>
      <xdr:colOff>38100</xdr:colOff>
      <xdr:row>39</xdr:row>
      <xdr:rowOff>94945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86072</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66333" y="6772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164795</xdr:rowOff>
    </xdr:from>
    <xdr:to>
      <xdr:col>107</xdr:col>
      <xdr:colOff>101600</xdr:colOff>
      <xdr:row>39</xdr:row>
      <xdr:rowOff>94945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86072</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77333" y="6772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164814</xdr:rowOff>
    </xdr:from>
    <xdr:to>
      <xdr:col>102</xdr:col>
      <xdr:colOff>165100</xdr:colOff>
      <xdr:row>39</xdr:row>
      <xdr:rowOff>94964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86091</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88333" y="677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164814</xdr:rowOff>
    </xdr:from>
    <xdr:to>
      <xdr:col>98</xdr:col>
      <xdr:colOff>38100</xdr:colOff>
      <xdr:row>39</xdr:row>
      <xdr:rowOff>94964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86091</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99333" y="677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42522</xdr:rowOff>
    </xdr:from>
    <xdr:to>
      <xdr:col>116</xdr:col>
      <xdr:colOff>63500</xdr:colOff>
      <xdr:row>58</xdr:row>
      <xdr:rowOff>44076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86622"/>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44076</xdr:rowOff>
    </xdr:from>
    <xdr:to>
      <xdr:col>111</xdr:col>
      <xdr:colOff>177800</xdr:colOff>
      <xdr:row>58</xdr:row>
      <xdr:rowOff>46408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88176"/>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46408</xdr:rowOff>
    </xdr:from>
    <xdr:to>
      <xdr:col>107</xdr:col>
      <xdr:colOff>50800</xdr:colOff>
      <xdr:row>58</xdr:row>
      <xdr:rowOff>47985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90508"/>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47985</xdr:rowOff>
    </xdr:from>
    <xdr:to>
      <xdr:col>102</xdr:col>
      <xdr:colOff>114300</xdr:colOff>
      <xdr:row>58</xdr:row>
      <xdr:rowOff>49380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92085"/>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163172</xdr:rowOff>
    </xdr:from>
    <xdr:to>
      <xdr:col>116</xdr:col>
      <xdr:colOff>114300</xdr:colOff>
      <xdr:row>58</xdr:row>
      <xdr:rowOff>93322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3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101045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7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164726</xdr:rowOff>
    </xdr:from>
    <xdr:to>
      <xdr:col>112</xdr:col>
      <xdr:colOff>38100</xdr:colOff>
      <xdr:row>58</xdr:row>
      <xdr:rowOff>94876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3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86003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3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167058</xdr:rowOff>
    </xdr:from>
    <xdr:to>
      <xdr:col>107</xdr:col>
      <xdr:colOff>101600</xdr:colOff>
      <xdr:row>58</xdr:row>
      <xdr:rowOff>97208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88335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3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168635</xdr:rowOff>
    </xdr:from>
    <xdr:to>
      <xdr:col>102</xdr:col>
      <xdr:colOff>165100</xdr:colOff>
      <xdr:row>58</xdr:row>
      <xdr:rowOff>98785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4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89912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3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170030</xdr:rowOff>
    </xdr:from>
    <xdr:to>
      <xdr:col>98</xdr:col>
      <xdr:colOff>38100</xdr:colOff>
      <xdr:row>58</xdr:row>
      <xdr:rowOff>100180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4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91307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3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162306</xdr:rowOff>
    </xdr:from>
    <xdr:to>
      <xdr:col>116</xdr:col>
      <xdr:colOff>63500</xdr:colOff>
      <xdr:row>78</xdr:row>
      <xdr:rowOff>4000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63956"/>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4000</xdr:rowOff>
    </xdr:from>
    <xdr:to>
      <xdr:col>111</xdr:col>
      <xdr:colOff>177800</xdr:colOff>
      <xdr:row>78</xdr:row>
      <xdr:rowOff>18555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77100"/>
          <a:ext cx="889000" cy="1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18555</xdr:rowOff>
    </xdr:from>
    <xdr:to>
      <xdr:col>107</xdr:col>
      <xdr:colOff>50800</xdr:colOff>
      <xdr:row>78</xdr:row>
      <xdr:rowOff>20841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9165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20841</xdr:rowOff>
    </xdr:from>
    <xdr:to>
      <xdr:col>102</xdr:col>
      <xdr:colOff>114300</xdr:colOff>
      <xdr:row>78</xdr:row>
      <xdr:rowOff>49098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393941"/>
          <a:ext cx="889000" cy="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111506</xdr:rowOff>
    </xdr:from>
    <xdr:to>
      <xdr:col>116</xdr:col>
      <xdr:colOff>114300</xdr:colOff>
      <xdr:row>78</xdr:row>
      <xdr:rowOff>41656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1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89933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124650</xdr:rowOff>
    </xdr:from>
    <xdr:to>
      <xdr:col>112</xdr:col>
      <xdr:colOff>38100</xdr:colOff>
      <xdr:row>78</xdr:row>
      <xdr:rowOff>54800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45927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139205</xdr:rowOff>
    </xdr:from>
    <xdr:to>
      <xdr:col>107</xdr:col>
      <xdr:colOff>101600</xdr:colOff>
      <xdr:row>78</xdr:row>
      <xdr:rowOff>69355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4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60482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3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141491</xdr:rowOff>
    </xdr:from>
    <xdr:to>
      <xdr:col>102</xdr:col>
      <xdr:colOff>165100</xdr:colOff>
      <xdr:row>78</xdr:row>
      <xdr:rowOff>71641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4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62768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3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169748</xdr:rowOff>
    </xdr:from>
    <xdr:to>
      <xdr:col>98</xdr:col>
      <xdr:colOff>38100</xdr:colOff>
      <xdr:row>78</xdr:row>
      <xdr:rowOff>99898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7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91025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6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人件費と物件費は、給与削減や経費削減により、例年類似団体内平均値を下回っている。</a:t>
          </a:r>
          <a:endParaRPr lang="ja-JP" altLang="ja-JP" sz="1400">
            <a:effectLst/>
          </a:endParaRPr>
        </a:p>
        <a:p>
          <a:r>
            <a:rPr kumimoji="1" lang="ja-JP" altLang="ja-JP" sz="1100">
              <a:solidFill>
                <a:schemeClr val="dk1"/>
              </a:solidFill>
              <a:effectLst/>
              <a:latin typeface="+mn-lt"/>
              <a:ea typeface="+mn-ea"/>
              <a:cs typeface="+mn-cs"/>
            </a:rPr>
            <a:t>　一方、扶助費は、児童福祉費と社会福祉費が増加傾向にあることから例年類似団体内平均値を上回っている。</a:t>
          </a:r>
          <a:endParaRPr lang="ja-JP" altLang="ja-JP" sz="1400">
            <a:effectLst/>
          </a:endParaRPr>
        </a:p>
        <a:p>
          <a:r>
            <a:rPr kumimoji="1" lang="ja-JP" altLang="ja-JP" sz="1100">
              <a:solidFill>
                <a:schemeClr val="dk1"/>
              </a:solidFill>
              <a:effectLst/>
              <a:latin typeface="+mn-lt"/>
              <a:ea typeface="+mn-ea"/>
              <a:cs typeface="+mn-cs"/>
            </a:rPr>
            <a:t>　また、普通建設事業費は</a:t>
          </a:r>
          <a:r>
            <a:rPr kumimoji="1" lang="en-US" altLang="ja-JP" sz="1100">
              <a:solidFill>
                <a:schemeClr val="dk1"/>
              </a:solidFill>
              <a:effectLst/>
              <a:latin typeface="+mn-lt"/>
              <a:ea typeface="+mn-ea"/>
              <a:cs typeface="+mn-cs"/>
            </a:rPr>
            <a:t>94,791</a:t>
          </a:r>
          <a:r>
            <a:rPr kumimoji="1" lang="ja-JP" altLang="ja-JP" sz="1100">
              <a:solidFill>
                <a:schemeClr val="dk1"/>
              </a:solidFill>
              <a:effectLst/>
              <a:latin typeface="+mn-lt"/>
              <a:ea typeface="+mn-ea"/>
              <a:cs typeface="+mn-cs"/>
            </a:rPr>
            <a:t>円と昨年度に比べ</a:t>
          </a:r>
          <a:r>
            <a:rPr kumimoji="1" lang="en-US" altLang="ja-JP" sz="1100">
              <a:solidFill>
                <a:schemeClr val="dk1"/>
              </a:solidFill>
              <a:effectLst/>
              <a:latin typeface="+mn-lt"/>
              <a:ea typeface="+mn-ea"/>
              <a:cs typeface="+mn-cs"/>
            </a:rPr>
            <a:t>48,525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し、特に新規整備は</a:t>
          </a:r>
          <a:r>
            <a:rPr kumimoji="1" lang="en-US" altLang="ja-JP" sz="1100">
              <a:solidFill>
                <a:schemeClr val="dk1"/>
              </a:solidFill>
              <a:effectLst/>
              <a:latin typeface="+mn-lt"/>
              <a:ea typeface="+mn-ea"/>
              <a:cs typeface="+mn-cs"/>
            </a:rPr>
            <a:t>60,491</a:t>
          </a:r>
          <a:r>
            <a:rPr kumimoji="1" lang="ja-JP" altLang="ja-JP" sz="1100">
              <a:solidFill>
                <a:schemeClr val="dk1"/>
              </a:solidFill>
              <a:effectLst/>
              <a:latin typeface="+mn-lt"/>
              <a:ea typeface="+mn-ea"/>
              <a:cs typeface="+mn-cs"/>
            </a:rPr>
            <a:t>円と昨年度に比べ</a:t>
          </a:r>
          <a:r>
            <a:rPr kumimoji="1" lang="en-US" altLang="ja-JP" sz="1100">
              <a:solidFill>
                <a:schemeClr val="dk1"/>
              </a:solidFill>
              <a:effectLst/>
              <a:latin typeface="+mn-lt"/>
              <a:ea typeface="+mn-ea"/>
              <a:cs typeface="+mn-cs"/>
            </a:rPr>
            <a:t>39,383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した。これは</a:t>
          </a:r>
          <a:r>
            <a:rPr kumimoji="1" lang="ja-JP" altLang="en-US" sz="1100">
              <a:solidFill>
                <a:schemeClr val="dk1"/>
              </a:solidFill>
              <a:effectLst/>
              <a:latin typeface="+mn-lt"/>
              <a:ea typeface="+mn-ea"/>
              <a:cs typeface="+mn-cs"/>
            </a:rPr>
            <a:t>市民サービス施設の建設</a:t>
          </a:r>
          <a:r>
            <a:rPr kumimoji="1" lang="ja-JP" altLang="ja-JP" sz="1100">
              <a:solidFill>
                <a:schemeClr val="dk1"/>
              </a:solidFill>
              <a:effectLst/>
              <a:latin typeface="+mn-lt"/>
              <a:ea typeface="+mn-ea"/>
              <a:cs typeface="+mn-cs"/>
            </a:rPr>
            <a:t>工事や橋梁維持補修工事等の大型工事によるものである。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31,003
30,800
217.05
21,546,929
20,223,610
1,000,266
9,093,792
11,895,655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124651</xdr:rowOff>
    </xdr:from>
    <xdr:to>
      <xdr:col>24</xdr:col>
      <xdr:colOff>63500</xdr:colOff>
      <xdr:row>36</xdr:row>
      <xdr:rowOff>82359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5401"/>
          <a:ext cx="838200" cy="1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82359</xdr:rowOff>
    </xdr:from>
    <xdr:to>
      <xdr:col>19</xdr:col>
      <xdr:colOff>177800</xdr:colOff>
      <xdr:row>36</xdr:row>
      <xdr:rowOff>112840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455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101219</xdr:rowOff>
    </xdr:from>
    <xdr:to>
      <xdr:col>15</xdr:col>
      <xdr:colOff>50800</xdr:colOff>
      <xdr:row>36</xdr:row>
      <xdr:rowOff>112840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3419"/>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101219</xdr:rowOff>
    </xdr:from>
    <xdr:to>
      <xdr:col>10</xdr:col>
      <xdr:colOff>114300</xdr:colOff>
      <xdr:row>36</xdr:row>
      <xdr:rowOff>131890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73419"/>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73851</xdr:rowOff>
    </xdr:from>
    <xdr:to>
      <xdr:col>24</xdr:col>
      <xdr:colOff>114300</xdr:colOff>
      <xdr:row>36</xdr:row>
      <xdr:rowOff>4001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52278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31559</xdr:rowOff>
    </xdr:from>
    <xdr:to>
      <xdr:col>20</xdr:col>
      <xdr:colOff>38100</xdr:colOff>
      <xdr:row>36</xdr:row>
      <xdr:rowOff>133159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124286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62040</xdr:rowOff>
    </xdr:from>
    <xdr:to>
      <xdr:col>15</xdr:col>
      <xdr:colOff>101600</xdr:colOff>
      <xdr:row>36</xdr:row>
      <xdr:rowOff>163640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154767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50419</xdr:rowOff>
    </xdr:from>
    <xdr:to>
      <xdr:col>10</xdr:col>
      <xdr:colOff>165100</xdr:colOff>
      <xdr:row>36</xdr:row>
      <xdr:rowOff>152019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143146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81090</xdr:rowOff>
    </xdr:from>
    <xdr:to>
      <xdr:col>6</xdr:col>
      <xdr:colOff>38100</xdr:colOff>
      <xdr:row>37</xdr:row>
      <xdr:rowOff>11240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2367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9503</xdr:rowOff>
    </xdr:from>
    <xdr:to>
      <xdr:col>24</xdr:col>
      <xdr:colOff>63500</xdr:colOff>
      <xdr:row>58</xdr:row>
      <xdr:rowOff>84521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3603"/>
          <a:ext cx="838200" cy="7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84521</xdr:rowOff>
    </xdr:from>
    <xdr:to>
      <xdr:col>19</xdr:col>
      <xdr:colOff>177800</xdr:colOff>
      <xdr:row>58</xdr:row>
      <xdr:rowOff>108129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8621"/>
          <a:ext cx="889000" cy="2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10220</xdr:rowOff>
    </xdr:from>
    <xdr:to>
      <xdr:col>15</xdr:col>
      <xdr:colOff>50800</xdr:colOff>
      <xdr:row>58</xdr:row>
      <xdr:rowOff>108129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4320"/>
          <a:ext cx="889000" cy="9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10220</xdr:rowOff>
    </xdr:from>
    <xdr:to>
      <xdr:col>10</xdr:col>
      <xdr:colOff>114300</xdr:colOff>
      <xdr:row>58</xdr:row>
      <xdr:rowOff>149082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54320"/>
          <a:ext cx="889000" cy="1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130153</xdr:rowOff>
    </xdr:from>
    <xdr:to>
      <xdr:col>24</xdr:col>
      <xdr:colOff>114300</xdr:colOff>
      <xdr:row>58</xdr:row>
      <xdr:rowOff>60303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153030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33721</xdr:rowOff>
    </xdr:from>
    <xdr:to>
      <xdr:col>20</xdr:col>
      <xdr:colOff>38100</xdr:colOff>
      <xdr:row>58</xdr:row>
      <xdr:rowOff>135321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126448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7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57329</xdr:rowOff>
    </xdr:from>
    <xdr:to>
      <xdr:col>15</xdr:col>
      <xdr:colOff>101600</xdr:colOff>
      <xdr:row>58</xdr:row>
      <xdr:rowOff>158929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150056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130870</xdr:rowOff>
    </xdr:from>
    <xdr:to>
      <xdr:col>10</xdr:col>
      <xdr:colOff>165100</xdr:colOff>
      <xdr:row>58</xdr:row>
      <xdr:rowOff>61020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52147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9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98282</xdr:rowOff>
    </xdr:from>
    <xdr:to>
      <xdr:col>6</xdr:col>
      <xdr:colOff>38100</xdr:colOff>
      <xdr:row>59</xdr:row>
      <xdr:rowOff>28432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4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19559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3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70365</xdr:rowOff>
    </xdr:from>
    <xdr:to>
      <xdr:col>24</xdr:col>
      <xdr:colOff>63500</xdr:colOff>
      <xdr:row>75</xdr:row>
      <xdr:rowOff>100564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29115"/>
          <a:ext cx="838200" cy="3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86743</xdr:rowOff>
    </xdr:from>
    <xdr:to>
      <xdr:col>19</xdr:col>
      <xdr:colOff>177800</xdr:colOff>
      <xdr:row>75</xdr:row>
      <xdr:rowOff>100564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45493"/>
          <a:ext cx="889000" cy="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86743</xdr:rowOff>
    </xdr:from>
    <xdr:to>
      <xdr:col>15</xdr:col>
      <xdr:colOff>50800</xdr:colOff>
      <xdr:row>76</xdr:row>
      <xdr:rowOff>51885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45493"/>
          <a:ext cx="889000" cy="13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51885</xdr:rowOff>
    </xdr:from>
    <xdr:to>
      <xdr:col>10</xdr:col>
      <xdr:colOff>114300</xdr:colOff>
      <xdr:row>76</xdr:row>
      <xdr:rowOff>58803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82085"/>
          <a:ext cx="889000" cy="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19565</xdr:rowOff>
    </xdr:from>
    <xdr:to>
      <xdr:col>24</xdr:col>
      <xdr:colOff>114300</xdr:colOff>
      <xdr:row>75</xdr:row>
      <xdr:rowOff>121165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7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42442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2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49764</xdr:rowOff>
    </xdr:from>
    <xdr:to>
      <xdr:col>20</xdr:col>
      <xdr:colOff>38100</xdr:colOff>
      <xdr:row>75</xdr:row>
      <xdr:rowOff>151364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167891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8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35943</xdr:rowOff>
    </xdr:from>
    <xdr:to>
      <xdr:col>15</xdr:col>
      <xdr:colOff>101600</xdr:colOff>
      <xdr:row>75</xdr:row>
      <xdr:rowOff>137543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9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154070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6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1085</xdr:rowOff>
    </xdr:from>
    <xdr:to>
      <xdr:col>10</xdr:col>
      <xdr:colOff>165100</xdr:colOff>
      <xdr:row>76</xdr:row>
      <xdr:rowOff>102685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119213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0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8003</xdr:rowOff>
    </xdr:from>
    <xdr:to>
      <xdr:col>6</xdr:col>
      <xdr:colOff>38100</xdr:colOff>
      <xdr:row>76</xdr:row>
      <xdr:rowOff>109603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126130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1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88613</xdr:rowOff>
    </xdr:from>
    <xdr:to>
      <xdr:col>24</xdr:col>
      <xdr:colOff>63500</xdr:colOff>
      <xdr:row>97</xdr:row>
      <xdr:rowOff>102530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19263"/>
          <a:ext cx="838200" cy="1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88613</xdr:rowOff>
    </xdr:from>
    <xdr:to>
      <xdr:col>19</xdr:col>
      <xdr:colOff>177800</xdr:colOff>
      <xdr:row>97</xdr:row>
      <xdr:rowOff>91401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19263"/>
          <a:ext cx="889000" cy="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91401</xdr:rowOff>
    </xdr:from>
    <xdr:to>
      <xdr:col>15</xdr:col>
      <xdr:colOff>50800</xdr:colOff>
      <xdr:row>97</xdr:row>
      <xdr:rowOff>136874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22051"/>
          <a:ext cx="889000" cy="4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136874</xdr:rowOff>
    </xdr:from>
    <xdr:to>
      <xdr:col>10</xdr:col>
      <xdr:colOff>114300</xdr:colOff>
      <xdr:row>97</xdr:row>
      <xdr:rowOff>138987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67524"/>
          <a:ext cx="8890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51730</xdr:rowOff>
    </xdr:from>
    <xdr:to>
      <xdr:col>24</xdr:col>
      <xdr:colOff>114300</xdr:colOff>
      <xdr:row>97</xdr:row>
      <xdr:rowOff>153330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8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138107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37813</xdr:rowOff>
    </xdr:from>
    <xdr:to>
      <xdr:col>20</xdr:col>
      <xdr:colOff>38100</xdr:colOff>
      <xdr:row>97</xdr:row>
      <xdr:rowOff>139413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6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130540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6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40601</xdr:rowOff>
    </xdr:from>
    <xdr:to>
      <xdr:col>15</xdr:col>
      <xdr:colOff>101600</xdr:colOff>
      <xdr:row>97</xdr:row>
      <xdr:rowOff>142201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7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133328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6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86074</xdr:rowOff>
    </xdr:from>
    <xdr:to>
      <xdr:col>10</xdr:col>
      <xdr:colOff>165100</xdr:colOff>
      <xdr:row>98</xdr:row>
      <xdr:rowOff>16224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1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7351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0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88187</xdr:rowOff>
    </xdr:from>
    <xdr:to>
      <xdr:col>6</xdr:col>
      <xdr:colOff>38100</xdr:colOff>
      <xdr:row>98</xdr:row>
      <xdr:rowOff>18337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1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164519</xdr:rowOff>
    </xdr:from>
    <xdr:to>
      <xdr:col>55</xdr:col>
      <xdr:colOff>0</xdr:colOff>
      <xdr:row>38</xdr:row>
      <xdr:rowOff>166805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7961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154396</xdr:rowOff>
    </xdr:from>
    <xdr:to>
      <xdr:col>50</xdr:col>
      <xdr:colOff>114300</xdr:colOff>
      <xdr:row>38</xdr:row>
      <xdr:rowOff>164519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69496"/>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151457</xdr:rowOff>
    </xdr:from>
    <xdr:to>
      <xdr:col>45</xdr:col>
      <xdr:colOff>177800</xdr:colOff>
      <xdr:row>38</xdr:row>
      <xdr:rowOff>154396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66557"/>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151457</xdr:rowOff>
    </xdr:from>
    <xdr:to>
      <xdr:col>41</xdr:col>
      <xdr:colOff>50800</xdr:colOff>
      <xdr:row>38</xdr:row>
      <xdr:rowOff>167132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66557"/>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116005</xdr:rowOff>
    </xdr:from>
    <xdr:to>
      <xdr:col>55</xdr:col>
      <xdr:colOff>50800</xdr:colOff>
      <xdr:row>39</xdr:row>
      <xdr:rowOff>46155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30932</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46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113719</xdr:rowOff>
    </xdr:from>
    <xdr:to>
      <xdr:col>50</xdr:col>
      <xdr:colOff>165100</xdr:colOff>
      <xdr:row>39</xdr:row>
      <xdr:rowOff>43869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34996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2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103596</xdr:rowOff>
    </xdr:from>
    <xdr:to>
      <xdr:col>46</xdr:col>
      <xdr:colOff>38100</xdr:colOff>
      <xdr:row>39</xdr:row>
      <xdr:rowOff>33746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24873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11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100657</xdr:rowOff>
    </xdr:from>
    <xdr:to>
      <xdr:col>41</xdr:col>
      <xdr:colOff>101600</xdr:colOff>
      <xdr:row>39</xdr:row>
      <xdr:rowOff>30807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1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21934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08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116332</xdr:rowOff>
    </xdr:from>
    <xdr:to>
      <xdr:col>36</xdr:col>
      <xdr:colOff>165100</xdr:colOff>
      <xdr:row>39</xdr:row>
      <xdr:rowOff>46482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37609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94033</xdr:rowOff>
    </xdr:from>
    <xdr:to>
      <xdr:col>55</xdr:col>
      <xdr:colOff>0</xdr:colOff>
      <xdr:row>58</xdr:row>
      <xdr:rowOff>105143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38133"/>
          <a:ext cx="8382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94033</xdr:rowOff>
    </xdr:from>
    <xdr:to>
      <xdr:col>50</xdr:col>
      <xdr:colOff>114300</xdr:colOff>
      <xdr:row>58</xdr:row>
      <xdr:rowOff>102545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38133"/>
          <a:ext cx="889000" cy="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102545</xdr:rowOff>
    </xdr:from>
    <xdr:to>
      <xdr:col>45</xdr:col>
      <xdr:colOff>177800</xdr:colOff>
      <xdr:row>58</xdr:row>
      <xdr:rowOff>107300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46645"/>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107300</xdr:rowOff>
    </xdr:from>
    <xdr:to>
      <xdr:col>41</xdr:col>
      <xdr:colOff>50800</xdr:colOff>
      <xdr:row>58</xdr:row>
      <xdr:rowOff>127722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51400"/>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54343</xdr:rowOff>
    </xdr:from>
    <xdr:to>
      <xdr:col>55</xdr:col>
      <xdr:colOff>50800</xdr:colOff>
      <xdr:row>58</xdr:row>
      <xdr:rowOff>155943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9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140720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1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43233</xdr:rowOff>
    </xdr:from>
    <xdr:to>
      <xdr:col>50</xdr:col>
      <xdr:colOff>165100</xdr:colOff>
      <xdr:row>58</xdr:row>
      <xdr:rowOff>144833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8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135960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8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51745</xdr:rowOff>
    </xdr:from>
    <xdr:to>
      <xdr:col>46</xdr:col>
      <xdr:colOff>38100</xdr:colOff>
      <xdr:row>58</xdr:row>
      <xdr:rowOff>153345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9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144472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8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56500</xdr:rowOff>
    </xdr:from>
    <xdr:to>
      <xdr:col>41</xdr:col>
      <xdr:colOff>101600</xdr:colOff>
      <xdr:row>58</xdr:row>
      <xdr:rowOff>158100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0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149227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76922</xdr:rowOff>
    </xdr:from>
    <xdr:to>
      <xdr:col>36</xdr:col>
      <xdr:colOff>165100</xdr:colOff>
      <xdr:row>59</xdr:row>
      <xdr:rowOff>7072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169649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11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32437</xdr:rowOff>
    </xdr:from>
    <xdr:to>
      <xdr:col>55</xdr:col>
      <xdr:colOff>0</xdr:colOff>
      <xdr:row>78</xdr:row>
      <xdr:rowOff>37374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05537"/>
          <a:ext cx="8382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32437</xdr:rowOff>
    </xdr:from>
    <xdr:to>
      <xdr:col>50</xdr:col>
      <xdr:colOff>114300</xdr:colOff>
      <xdr:row>78</xdr:row>
      <xdr:rowOff>37781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05537"/>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37781</xdr:rowOff>
    </xdr:from>
    <xdr:to>
      <xdr:col>45</xdr:col>
      <xdr:colOff>177800</xdr:colOff>
      <xdr:row>78</xdr:row>
      <xdr:rowOff>38902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10881"/>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38902</xdr:rowOff>
    </xdr:from>
    <xdr:to>
      <xdr:col>41</xdr:col>
      <xdr:colOff>50800</xdr:colOff>
      <xdr:row>78</xdr:row>
      <xdr:rowOff>72734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12002"/>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158024</xdr:rowOff>
    </xdr:from>
    <xdr:to>
      <xdr:col>55</xdr:col>
      <xdr:colOff>50800</xdr:colOff>
      <xdr:row>78</xdr:row>
      <xdr:rowOff>88174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5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153087</xdr:rowOff>
    </xdr:from>
    <xdr:to>
      <xdr:col>50</xdr:col>
      <xdr:colOff>165100</xdr:colOff>
      <xdr:row>78</xdr:row>
      <xdr:rowOff>83237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5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74364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4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158431</xdr:rowOff>
    </xdr:from>
    <xdr:to>
      <xdr:col>46</xdr:col>
      <xdr:colOff>38100</xdr:colOff>
      <xdr:row>78</xdr:row>
      <xdr:rowOff>88581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79708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159552</xdr:rowOff>
    </xdr:from>
    <xdr:to>
      <xdr:col>41</xdr:col>
      <xdr:colOff>101600</xdr:colOff>
      <xdr:row>78</xdr:row>
      <xdr:rowOff>89702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80829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5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21934</xdr:rowOff>
    </xdr:from>
    <xdr:to>
      <xdr:col>36</xdr:col>
      <xdr:colOff>165100</xdr:colOff>
      <xdr:row>78</xdr:row>
      <xdr:rowOff>123534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114661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28158</xdr:rowOff>
    </xdr:from>
    <xdr:to>
      <xdr:col>55</xdr:col>
      <xdr:colOff>0</xdr:colOff>
      <xdr:row>97</xdr:row>
      <xdr:rowOff>61930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58808"/>
          <a:ext cx="838200" cy="3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21628</xdr:rowOff>
    </xdr:from>
    <xdr:to>
      <xdr:col>50</xdr:col>
      <xdr:colOff>114300</xdr:colOff>
      <xdr:row>97</xdr:row>
      <xdr:rowOff>28158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52278"/>
          <a:ext cx="889000" cy="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142398</xdr:rowOff>
    </xdr:from>
    <xdr:to>
      <xdr:col>45</xdr:col>
      <xdr:colOff>177800</xdr:colOff>
      <xdr:row>97</xdr:row>
      <xdr:rowOff>21628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01598"/>
          <a:ext cx="889000" cy="5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142398</xdr:rowOff>
    </xdr:from>
    <xdr:to>
      <xdr:col>41</xdr:col>
      <xdr:colOff>50800</xdr:colOff>
      <xdr:row>97</xdr:row>
      <xdr:rowOff>55773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01598"/>
          <a:ext cx="889000" cy="8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11130</xdr:rowOff>
    </xdr:from>
    <xdr:to>
      <xdr:col>55</xdr:col>
      <xdr:colOff>50800</xdr:colOff>
      <xdr:row>97</xdr:row>
      <xdr:rowOff>112730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4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161007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2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148808</xdr:rowOff>
    </xdr:from>
    <xdr:to>
      <xdr:col>50</xdr:col>
      <xdr:colOff>165100</xdr:colOff>
      <xdr:row>97</xdr:row>
      <xdr:rowOff>78958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0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70085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0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142278</xdr:rowOff>
    </xdr:from>
    <xdr:to>
      <xdr:col>46</xdr:col>
      <xdr:colOff>38100</xdr:colOff>
      <xdr:row>97</xdr:row>
      <xdr:rowOff>72428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0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63555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91598</xdr:rowOff>
    </xdr:from>
    <xdr:to>
      <xdr:col>41</xdr:col>
      <xdr:colOff>101600</xdr:colOff>
      <xdr:row>97</xdr:row>
      <xdr:rowOff>21748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5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12875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4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4973</xdr:rowOff>
    </xdr:from>
    <xdr:to>
      <xdr:col>36</xdr:col>
      <xdr:colOff>165100</xdr:colOff>
      <xdr:row>97</xdr:row>
      <xdr:rowOff>106573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97700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2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103101</xdr:rowOff>
    </xdr:from>
    <xdr:to>
      <xdr:col>85</xdr:col>
      <xdr:colOff>127000</xdr:colOff>
      <xdr:row>35</xdr:row>
      <xdr:rowOff>114462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03851"/>
          <a:ext cx="838200" cy="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83601</xdr:rowOff>
    </xdr:from>
    <xdr:to>
      <xdr:col>81</xdr:col>
      <xdr:colOff>50800</xdr:colOff>
      <xdr:row>35</xdr:row>
      <xdr:rowOff>114462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084351"/>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147129</xdr:rowOff>
    </xdr:from>
    <xdr:to>
      <xdr:col>76</xdr:col>
      <xdr:colOff>114300</xdr:colOff>
      <xdr:row>35</xdr:row>
      <xdr:rowOff>83601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976429"/>
          <a:ext cx="889000" cy="10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147129</xdr:rowOff>
    </xdr:from>
    <xdr:to>
      <xdr:col>71</xdr:col>
      <xdr:colOff>177800</xdr:colOff>
      <xdr:row>35</xdr:row>
      <xdr:rowOff>153507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976429"/>
          <a:ext cx="889000" cy="17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52301</xdr:rowOff>
    </xdr:from>
    <xdr:to>
      <xdr:col>85</xdr:col>
      <xdr:colOff>177800</xdr:colOff>
      <xdr:row>35</xdr:row>
      <xdr:rowOff>153901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5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30728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3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63662</xdr:rowOff>
    </xdr:from>
    <xdr:to>
      <xdr:col>81</xdr:col>
      <xdr:colOff>101600</xdr:colOff>
      <xdr:row>35</xdr:row>
      <xdr:rowOff>165262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6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156389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5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32801</xdr:rowOff>
    </xdr:from>
    <xdr:to>
      <xdr:col>76</xdr:col>
      <xdr:colOff>165100</xdr:colOff>
      <xdr:row>35</xdr:row>
      <xdr:rowOff>134401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125528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2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96329</xdr:rowOff>
    </xdr:from>
    <xdr:to>
      <xdr:col>72</xdr:col>
      <xdr:colOff>38100</xdr:colOff>
      <xdr:row>35</xdr:row>
      <xdr:rowOff>26479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2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43006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70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102707</xdr:rowOff>
    </xdr:from>
    <xdr:to>
      <xdr:col>67</xdr:col>
      <xdr:colOff>101600</xdr:colOff>
      <xdr:row>36</xdr:row>
      <xdr:rowOff>32857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0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23984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7642</xdr:rowOff>
    </xdr:from>
    <xdr:to>
      <xdr:col>85</xdr:col>
      <xdr:colOff>127000</xdr:colOff>
      <xdr:row>57</xdr:row>
      <xdr:rowOff>57907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80292"/>
          <a:ext cx="838200" cy="5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7642</xdr:rowOff>
    </xdr:from>
    <xdr:to>
      <xdr:col>81</xdr:col>
      <xdr:colOff>50800</xdr:colOff>
      <xdr:row>57</xdr:row>
      <xdr:rowOff>75573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80292"/>
          <a:ext cx="889000" cy="6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66863</xdr:rowOff>
    </xdr:from>
    <xdr:to>
      <xdr:col>76</xdr:col>
      <xdr:colOff>114300</xdr:colOff>
      <xdr:row>57</xdr:row>
      <xdr:rowOff>75573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39513"/>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156918</xdr:rowOff>
    </xdr:from>
    <xdr:to>
      <xdr:col>71</xdr:col>
      <xdr:colOff>177800</xdr:colOff>
      <xdr:row>57</xdr:row>
      <xdr:rowOff>66863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586668"/>
          <a:ext cx="889000" cy="2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7107</xdr:rowOff>
    </xdr:from>
    <xdr:to>
      <xdr:col>85</xdr:col>
      <xdr:colOff>177800</xdr:colOff>
      <xdr:row>57</xdr:row>
      <xdr:rowOff>108707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7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156984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128292</xdr:rowOff>
    </xdr:from>
    <xdr:to>
      <xdr:col>81</xdr:col>
      <xdr:colOff>101600</xdr:colOff>
      <xdr:row>57</xdr:row>
      <xdr:rowOff>58442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74969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0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24773</xdr:rowOff>
    </xdr:from>
    <xdr:to>
      <xdr:col>76</xdr:col>
      <xdr:colOff>165100</xdr:colOff>
      <xdr:row>57</xdr:row>
      <xdr:rowOff>126373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117500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9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16063</xdr:rowOff>
    </xdr:from>
    <xdr:to>
      <xdr:col>72</xdr:col>
      <xdr:colOff>38100</xdr:colOff>
      <xdr:row>57</xdr:row>
      <xdr:rowOff>117663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8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108790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8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106118</xdr:rowOff>
    </xdr:from>
    <xdr:to>
      <xdr:col>67</xdr:col>
      <xdr:colOff>101600</xdr:colOff>
      <xdr:row>56</xdr:row>
      <xdr:rowOff>36268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53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52795</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31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119253</xdr:rowOff>
    </xdr:from>
    <xdr:to>
      <xdr:col>85</xdr:col>
      <xdr:colOff>127000</xdr:colOff>
      <xdr:row>78</xdr:row>
      <xdr:rowOff>149186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92353"/>
          <a:ext cx="838200" cy="2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149186</xdr:rowOff>
    </xdr:from>
    <xdr:to>
      <xdr:col>81</xdr:col>
      <xdr:colOff>50800</xdr:colOff>
      <xdr:row>79</xdr:row>
      <xdr:rowOff>43853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22286"/>
          <a:ext cx="889000" cy="6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43853</xdr:rowOff>
    </xdr:from>
    <xdr:to>
      <xdr:col>76</xdr:col>
      <xdr:colOff>114300</xdr:colOff>
      <xdr:row>79</xdr:row>
      <xdr:rowOff>44107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88403"/>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44044</xdr:rowOff>
    </xdr:from>
    <xdr:to>
      <xdr:col>71</xdr:col>
      <xdr:colOff>177800</xdr:colOff>
      <xdr:row>79</xdr:row>
      <xdr:rowOff>44107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8594"/>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68453</xdr:rowOff>
    </xdr:from>
    <xdr:to>
      <xdr:col>85</xdr:col>
      <xdr:colOff>177800</xdr:colOff>
      <xdr:row>78</xdr:row>
      <xdr:rowOff>170053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4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44645</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1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98386</xdr:rowOff>
    </xdr:from>
    <xdr:to>
      <xdr:col>81</xdr:col>
      <xdr:colOff>101600</xdr:colOff>
      <xdr:row>79</xdr:row>
      <xdr:rowOff>28536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19663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6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164503</xdr:rowOff>
    </xdr:from>
    <xdr:to>
      <xdr:col>76</xdr:col>
      <xdr:colOff>165100</xdr:colOff>
      <xdr:row>79</xdr:row>
      <xdr:rowOff>94653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85780</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35333" y="13630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164757</xdr:rowOff>
    </xdr:from>
    <xdr:to>
      <xdr:col>72</xdr:col>
      <xdr:colOff>38100</xdr:colOff>
      <xdr:row>79</xdr:row>
      <xdr:rowOff>94907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86034</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46333" y="13630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164694</xdr:rowOff>
    </xdr:from>
    <xdr:to>
      <xdr:col>67</xdr:col>
      <xdr:colOff>101600</xdr:colOff>
      <xdr:row>79</xdr:row>
      <xdr:rowOff>94844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85971</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57333" y="13630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32654</xdr:rowOff>
    </xdr:from>
    <xdr:to>
      <xdr:col>85</xdr:col>
      <xdr:colOff>127000</xdr:colOff>
      <xdr:row>98</xdr:row>
      <xdr:rowOff>38480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834754"/>
          <a:ext cx="838200" cy="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31846</xdr:rowOff>
    </xdr:from>
    <xdr:to>
      <xdr:col>81</xdr:col>
      <xdr:colOff>50800</xdr:colOff>
      <xdr:row>98</xdr:row>
      <xdr:rowOff>32654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833946"/>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31846</xdr:rowOff>
    </xdr:from>
    <xdr:to>
      <xdr:col>76</xdr:col>
      <xdr:colOff>114300</xdr:colOff>
      <xdr:row>98</xdr:row>
      <xdr:rowOff>34061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833946"/>
          <a:ext cx="889000" cy="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27651</xdr:rowOff>
    </xdr:from>
    <xdr:to>
      <xdr:col>71</xdr:col>
      <xdr:colOff>177800</xdr:colOff>
      <xdr:row>98</xdr:row>
      <xdr:rowOff>34061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829751"/>
          <a:ext cx="889000" cy="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159130</xdr:rowOff>
    </xdr:from>
    <xdr:to>
      <xdr:col>85</xdr:col>
      <xdr:colOff>177800</xdr:colOff>
      <xdr:row>98</xdr:row>
      <xdr:rowOff>89280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8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74057</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70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153304</xdr:rowOff>
    </xdr:from>
    <xdr:to>
      <xdr:col>81</xdr:col>
      <xdr:colOff>101600</xdr:colOff>
      <xdr:row>98</xdr:row>
      <xdr:rowOff>83454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8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74581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7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152496</xdr:rowOff>
    </xdr:from>
    <xdr:to>
      <xdr:col>76</xdr:col>
      <xdr:colOff>165100</xdr:colOff>
      <xdr:row>98</xdr:row>
      <xdr:rowOff>82646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73773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7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154711</xdr:rowOff>
    </xdr:from>
    <xdr:to>
      <xdr:col>72</xdr:col>
      <xdr:colOff>38100</xdr:colOff>
      <xdr:row>98</xdr:row>
      <xdr:rowOff>84861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8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75988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7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148301</xdr:rowOff>
    </xdr:from>
    <xdr:to>
      <xdr:col>67</xdr:col>
      <xdr:colOff>101600</xdr:colOff>
      <xdr:row>98</xdr:row>
      <xdr:rowOff>78451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7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69578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7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全体的に類似団体内平均を下回っている。これは、財政難により経費削減や事業の廃止・縮小を行っており、各分野で市独自の政策を抑制していることが考えられる。</a:t>
          </a:r>
          <a:endParaRPr lang="ja-JP" altLang="ja-JP" sz="1400">
            <a:effectLst/>
          </a:endParaRPr>
        </a:p>
        <a:p>
          <a:r>
            <a:rPr kumimoji="1" lang="ja-JP" altLang="ja-JP" sz="1100">
              <a:solidFill>
                <a:schemeClr val="dk1"/>
              </a:solidFill>
              <a:effectLst/>
              <a:latin typeface="+mn-lt"/>
              <a:ea typeface="+mn-ea"/>
              <a:cs typeface="+mn-cs"/>
            </a:rPr>
            <a:t>　総務費が増加しているのは、</a:t>
          </a:r>
          <a:r>
            <a:rPr kumimoji="1" lang="ja-JP" altLang="en-US" sz="1100">
              <a:solidFill>
                <a:schemeClr val="dk1"/>
              </a:solidFill>
              <a:effectLst/>
              <a:latin typeface="+mn-lt"/>
              <a:ea typeface="+mn-ea"/>
              <a:cs typeface="+mn-cs"/>
            </a:rPr>
            <a:t>市民サービス施設</a:t>
          </a:r>
          <a:r>
            <a:rPr kumimoji="1" lang="ja-JP" altLang="ja-JP" sz="1100">
              <a:solidFill>
                <a:schemeClr val="dk1"/>
              </a:solidFill>
              <a:effectLst/>
              <a:latin typeface="+mn-lt"/>
              <a:ea typeface="+mn-ea"/>
              <a:cs typeface="+mn-cs"/>
            </a:rPr>
            <a:t>建設等工事費の増によるものであり、教育費が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しているのは、</a:t>
          </a: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等工事費の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によるものと考えられる。</a:t>
          </a:r>
          <a:endParaRPr lang="ja-JP" altLang="ja-JP" sz="1400">
            <a:effectLst/>
          </a:endParaRPr>
        </a:p>
        <a:p>
          <a:r>
            <a:rPr kumimoji="1" lang="ja-JP" altLang="ja-JP" sz="1100">
              <a:solidFill>
                <a:schemeClr val="dk1"/>
              </a:solidFill>
              <a:effectLst/>
              <a:latin typeface="+mn-lt"/>
              <a:ea typeface="+mn-ea"/>
              <a:cs typeface="+mn-cs"/>
            </a:rPr>
            <a:t>　また、農地及び農業用施設災害復旧工事等</a:t>
          </a:r>
          <a:r>
            <a:rPr kumimoji="1" lang="ja-JP" altLang="en-US" sz="1100">
              <a:solidFill>
                <a:schemeClr val="dk1"/>
              </a:solidFill>
              <a:effectLst/>
              <a:latin typeface="+mn-lt"/>
              <a:ea typeface="+mn-ea"/>
              <a:cs typeface="+mn-cs"/>
            </a:rPr>
            <a:t>が発生したこと</a:t>
          </a:r>
          <a:r>
            <a:rPr kumimoji="1" lang="ja-JP" altLang="ja-JP" sz="1100">
              <a:solidFill>
                <a:schemeClr val="dk1"/>
              </a:solidFill>
              <a:effectLst/>
              <a:latin typeface="+mn-lt"/>
              <a:ea typeface="+mn-ea"/>
              <a:cs typeface="+mn-cs"/>
            </a:rPr>
            <a:t>により、災害復旧費が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青森県黒石市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年間にわたり実質単年度収支は黒字であり、財政調整基金残高も令和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年度で増加している。</a:t>
          </a:r>
          <a:endParaRPr lang="ja-JP" altLang="ja-JP" sz="1400">
            <a:effectLst/>
          </a:endParaRPr>
        </a:p>
        <a:p>
          <a:r>
            <a:rPr kumimoji="1" lang="ja-JP" altLang="ja-JP" sz="1100">
              <a:solidFill>
                <a:schemeClr val="dk1"/>
              </a:solidFill>
              <a:effectLst/>
              <a:latin typeface="+mn-lt"/>
              <a:ea typeface="+mn-ea"/>
              <a:cs typeface="+mn-cs"/>
            </a:rPr>
            <a:t>　しかし、今後建物の老朽化対策等による普通建設事業費の増加が予想されるため、現状の財政状況を楽観視せず、経費の削減等により将来負担の軽減に努める必要がある。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青森県黒石市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病院事業会計については、平成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年度から赤字の額が増加し続け、令和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年度で一旦減少したものの、令和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年度以降増加に転じている。</a:t>
          </a:r>
          <a:endParaRPr lang="ja-JP" altLang="ja-JP" sz="1400">
            <a:effectLst/>
          </a:endParaRPr>
        </a:p>
        <a:p>
          <a:r>
            <a:rPr kumimoji="1" lang="ja-JP" altLang="ja-JP" sz="1100">
              <a:solidFill>
                <a:schemeClr val="dk1"/>
              </a:solidFill>
              <a:effectLst/>
              <a:latin typeface="+mn-lt"/>
              <a:ea typeface="+mn-ea"/>
              <a:cs typeface="+mn-cs"/>
            </a:rPr>
            <a:t>　医業収益確保のため様々な努力は行っているが、平成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年度決算で健全化法による資金不足額が発生し、令和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年度決算において資金不足比率は</a:t>
          </a:r>
          <a:r>
            <a:rPr kumimoji="1" lang="en-US" altLang="ja-JP" sz="1100">
              <a:solidFill>
                <a:schemeClr val="dk1"/>
              </a:solidFill>
              <a:effectLst/>
              <a:latin typeface="+mn-lt"/>
              <a:ea typeface="+mn-ea"/>
              <a:cs typeface="+mn-cs"/>
            </a:rPr>
            <a:t>17.8</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経営状況の悪化により設備更新が進んでいない現状にあるが、施設の老朽化対策による大規模改修が見込まれるため、財源確保が課題となっている。</a:t>
          </a:r>
          <a:endParaRPr lang="ja-JP" altLang="ja-JP" sz="1400">
            <a:effectLst/>
          </a:endParaRPr>
        </a:p>
        <a:p>
          <a:r>
            <a:rPr kumimoji="1" lang="ja-JP" altLang="ja-JP" sz="1100">
              <a:solidFill>
                <a:schemeClr val="dk1"/>
              </a:solidFill>
              <a:effectLst/>
              <a:latin typeface="+mn-lt"/>
              <a:ea typeface="+mn-ea"/>
              <a:cs typeface="+mn-cs"/>
            </a:rPr>
            <a:t>　病院事業会計以外は黒字会計であり、健全な状態を維持している。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22047_&#40658;&#30707;&#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70</v>
          </cell>
          <cell r="BX51">
            <v>51.2</v>
          </cell>
          <cell r="CF51">
            <v>41</v>
          </cell>
          <cell r="CN51">
            <v>19.899999999999999</v>
          </cell>
          <cell r="CV51">
            <v>16.600000000000001</v>
          </cell>
        </row>
        <row r="53">
          <cell r="BP53">
            <v>59.6</v>
          </cell>
          <cell r="BX53">
            <v>59.7</v>
          </cell>
          <cell r="CF53">
            <v>61.6</v>
          </cell>
          <cell r="CN53">
            <v>62.9</v>
          </cell>
          <cell r="CV53">
            <v>64.5</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70</v>
          </cell>
          <cell r="BX73">
            <v>51.2</v>
          </cell>
          <cell r="CF73">
            <v>41</v>
          </cell>
          <cell r="CN73">
            <v>19.899999999999999</v>
          </cell>
          <cell r="CV73">
            <v>16.600000000000001</v>
          </cell>
        </row>
        <row r="75">
          <cell r="BP75">
            <v>17.100000000000001</v>
          </cell>
          <cell r="BX75">
            <v>15.6</v>
          </cell>
          <cell r="CF75">
            <v>14.1</v>
          </cell>
          <cell r="CN75">
            <v>13</v>
          </cell>
          <cell r="CV75">
            <v>12.5</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election activeCell="B1" sqref="B1:DI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21546929</v>
      </c>
      <c r="BO4" s="371"/>
      <c r="BP4" s="371"/>
      <c r="BQ4" s="371"/>
      <c r="BR4" s="371"/>
      <c r="BS4" s="371"/>
      <c r="BT4" s="371"/>
      <c r="BU4" s="372"/>
      <c r="BV4" s="370">
        <v>20340961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v>
      </c>
      <c r="CU4" s="377"/>
      <c r="CV4" s="377"/>
      <c r="CW4" s="377"/>
      <c r="CX4" s="377"/>
      <c r="CY4" s="377"/>
      <c r="CZ4" s="377"/>
      <c r="DA4" s="378"/>
      <c r="DB4" s="376">
        <v>11.4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20223610</v>
      </c>
      <c r="BO5" s="408"/>
      <c r="BP5" s="408"/>
      <c r="BQ5" s="408"/>
      <c r="BR5" s="408"/>
      <c r="BS5" s="408"/>
      <c r="BT5" s="408"/>
      <c r="BU5" s="409"/>
      <c r="BV5" s="407">
        <v>19144605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88.9</v>
      </c>
      <c r="CU5" s="405"/>
      <c r="CV5" s="405"/>
      <c r="CW5" s="405"/>
      <c r="CX5" s="405"/>
      <c r="CY5" s="405"/>
      <c r="CZ5" s="405"/>
      <c r="DA5" s="406"/>
      <c r="DB5" s="404">
        <v>91.7</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1323319</v>
      </c>
      <c r="BO6" s="408"/>
      <c r="BP6" s="408"/>
      <c r="BQ6" s="408"/>
      <c r="BR6" s="408"/>
      <c r="BS6" s="408"/>
      <c r="BT6" s="408"/>
      <c r="BU6" s="409"/>
      <c r="BV6" s="407">
        <v>1196356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89.3</v>
      </c>
      <c r="CU6" s="445"/>
      <c r="CV6" s="445"/>
      <c r="CW6" s="445"/>
      <c r="CX6" s="445"/>
      <c r="CY6" s="445"/>
      <c r="CZ6" s="445"/>
      <c r="DA6" s="446"/>
      <c r="DB6" s="444">
        <v>92.8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323053</v>
      </c>
      <c r="BO7" s="408"/>
      <c r="BP7" s="408"/>
      <c r="BQ7" s="408"/>
      <c r="BR7" s="408"/>
      <c r="BS7" s="408"/>
      <c r="BT7" s="408"/>
      <c r="BU7" s="409"/>
      <c r="BV7" s="407">
        <v>161193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9093792</v>
      </c>
      <c r="CU7" s="408"/>
      <c r="CV7" s="408"/>
      <c r="CW7" s="408"/>
      <c r="CX7" s="408"/>
      <c r="CY7" s="408"/>
      <c r="CZ7" s="408"/>
      <c r="DA7" s="409"/>
      <c r="DB7" s="407">
        <v>9058885</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1000266</v>
      </c>
      <c r="BO8" s="408"/>
      <c r="BP8" s="408"/>
      <c r="BQ8" s="408"/>
      <c r="BR8" s="408"/>
      <c r="BS8" s="408"/>
      <c r="BT8" s="408"/>
      <c r="BU8" s="409"/>
      <c r="BV8" s="407">
        <v>1035163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0.36</v>
      </c>
      <c r="CU8" s="448"/>
      <c r="CV8" s="448"/>
      <c r="CW8" s="448"/>
      <c r="CX8" s="448"/>
      <c r="CY8" s="448"/>
      <c r="CZ8" s="448"/>
      <c r="DA8" s="449"/>
      <c r="DB8" s="447">
        <v>0.37</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31946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-34897</v>
      </c>
      <c r="BO9" s="408"/>
      <c r="BP9" s="408"/>
      <c r="BQ9" s="408"/>
      <c r="BR9" s="408"/>
      <c r="BS9" s="408"/>
      <c r="BT9" s="408"/>
      <c r="BU9" s="409"/>
      <c r="BV9" s="407">
        <v>-687883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10.199999999999999</v>
      </c>
      <c r="CU9" s="405"/>
      <c r="CV9" s="405"/>
      <c r="CW9" s="405"/>
      <c r="CX9" s="405"/>
      <c r="CY9" s="405"/>
      <c r="CZ9" s="405"/>
      <c r="DA9" s="406"/>
      <c r="DB9" s="404">
        <v>11.1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34284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507374</v>
      </c>
      <c r="BO10" s="408"/>
      <c r="BP10" s="408"/>
      <c r="BQ10" s="408"/>
      <c r="BR10" s="408"/>
      <c r="BS10" s="408"/>
      <c r="BT10" s="408"/>
      <c r="BU10" s="409"/>
      <c r="BV10" s="407">
        <v>847775</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31003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433000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30800</v>
      </c>
      <c r="S13" s="492"/>
      <c r="T13" s="492"/>
      <c r="U13" s="492"/>
      <c r="V13" s="493"/>
      <c r="W13" s="423" t="s">
        <v>131</v>
      </c>
      <c r="X13" s="424"/>
      <c r="Y13" s="424"/>
      <c r="Z13" s="424"/>
      <c r="AA13" s="424"/>
      <c r="AB13" s="414"/>
      <c r="AC13" s="458">
        <v>2458</v>
      </c>
      <c r="AD13" s="459"/>
      <c r="AE13" s="459"/>
      <c r="AF13" s="459"/>
      <c r="AG13" s="501"/>
      <c r="AH13" s="458">
        <v>2780</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39477</v>
      </c>
      <c r="BO13" s="408"/>
      <c r="BP13" s="408"/>
      <c r="BQ13" s="408"/>
      <c r="BR13" s="408"/>
      <c r="BS13" s="408"/>
      <c r="BT13" s="408"/>
      <c r="BU13" s="409"/>
      <c r="BV13" s="407">
        <v>159892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12.5</v>
      </c>
      <c r="CU13" s="405"/>
      <c r="CV13" s="405"/>
      <c r="CW13" s="405"/>
      <c r="CX13" s="405"/>
      <c r="CY13" s="405"/>
      <c r="CZ13" s="405"/>
      <c r="DA13" s="406"/>
      <c r="DB13" s="404">
        <v>13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31557</v>
      </c>
      <c r="S14" s="492"/>
      <c r="T14" s="492"/>
      <c r="U14" s="492"/>
      <c r="V14" s="493"/>
      <c r="W14" s="397"/>
      <c r="X14" s="398"/>
      <c r="Y14" s="398"/>
      <c r="Z14" s="398"/>
      <c r="AA14" s="398"/>
      <c r="AB14" s="387"/>
      <c r="AC14" s="494">
        <v>14.9</v>
      </c>
      <c r="AD14" s="495"/>
      <c r="AE14" s="495"/>
      <c r="AF14" s="495"/>
      <c r="AG14" s="496"/>
      <c r="AH14" s="494">
        <v>16.3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16.600000000000001</v>
      </c>
      <c r="CU14" s="506"/>
      <c r="CV14" s="506"/>
      <c r="CW14" s="506"/>
      <c r="CX14" s="506"/>
      <c r="CY14" s="506"/>
      <c r="CZ14" s="506"/>
      <c r="DA14" s="507"/>
      <c r="DB14" s="505">
        <v>19.899999999999999</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31390</v>
      </c>
      <c r="S15" s="492"/>
      <c r="T15" s="492"/>
      <c r="U15" s="492"/>
      <c r="V15" s="493"/>
      <c r="W15" s="423" t="s">
        <v>137</v>
      </c>
      <c r="X15" s="424"/>
      <c r="Y15" s="424"/>
      <c r="Z15" s="424"/>
      <c r="AA15" s="424"/>
      <c r="AB15" s="414"/>
      <c r="AC15" s="458">
        <v>4054</v>
      </c>
      <c r="AD15" s="459"/>
      <c r="AE15" s="459"/>
      <c r="AF15" s="459"/>
      <c r="AG15" s="501"/>
      <c r="AH15" s="458">
        <v>4213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3044239</v>
      </c>
      <c r="BO15" s="371"/>
      <c r="BP15" s="371"/>
      <c r="BQ15" s="371"/>
      <c r="BR15" s="371"/>
      <c r="BS15" s="371"/>
      <c r="BT15" s="371"/>
      <c r="BU15" s="372"/>
      <c r="BV15" s="370">
        <v>3015321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24.5</v>
      </c>
      <c r="AD16" s="495"/>
      <c r="AE16" s="495"/>
      <c r="AF16" s="495"/>
      <c r="AG16" s="496"/>
      <c r="AH16" s="494">
        <v>24.7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8335538</v>
      </c>
      <c r="BO16" s="408"/>
      <c r="BP16" s="408"/>
      <c r="BQ16" s="408"/>
      <c r="BR16" s="408"/>
      <c r="BS16" s="408"/>
      <c r="BT16" s="408"/>
      <c r="BU16" s="409"/>
      <c r="BV16" s="407">
        <v>8220523</v>
      </c>
      <c r="BW16" s="408"/>
      <c r="BX16" s="408"/>
      <c r="BY16" s="408"/>
      <c r="BZ16" s="408"/>
      <c r="CA16" s="408"/>
      <c r="CB16" s="408"/>
      <c r="CC16" s="409"/>
      <c r="CD16" s="194"/>
      <c r="CE16" s="521" t="s">
        <v>143</v>
      </c>
      <c r="CF16" s="521"/>
      <c r="CG16" s="521"/>
      <c r="CH16" s="521"/>
      <c r="CI16" s="521"/>
      <c r="CJ16" s="521"/>
      <c r="CK16" s="521"/>
      <c r="CL16" s="521"/>
      <c r="CM16" s="521"/>
      <c r="CN16" s="521"/>
      <c r="CO16" s="521"/>
      <c r="CP16" s="521"/>
      <c r="CQ16" s="521"/>
      <c r="CR16" s="521"/>
      <c r="CS16" s="522"/>
      <c r="CT16" s="404">
        <v>17.8</v>
      </c>
      <c r="CU16" s="405"/>
      <c r="CV16" s="405"/>
      <c r="CW16" s="405"/>
      <c r="CX16" s="405"/>
      <c r="CY16" s="405"/>
      <c r="CZ16" s="405"/>
      <c r="DA16" s="406"/>
      <c r="DB16" s="404">
        <v>15.5</v>
      </c>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144</v>
      </c>
      <c r="N17" s="519"/>
      <c r="O17" s="519"/>
      <c r="P17" s="519"/>
      <c r="Q17" s="520"/>
      <c r="R17" s="513" t="s">
        <v>145</v>
      </c>
      <c r="S17" s="514"/>
      <c r="T17" s="514"/>
      <c r="U17" s="514"/>
      <c r="V17" s="515"/>
      <c r="W17" s="423" t="s">
        <v>146</v>
      </c>
      <c r="X17" s="424"/>
      <c r="Y17" s="424"/>
      <c r="Z17" s="424"/>
      <c r="AA17" s="424"/>
      <c r="AB17" s="414"/>
      <c r="AC17" s="458">
        <v>10016</v>
      </c>
      <c r="AD17" s="459"/>
      <c r="AE17" s="459"/>
      <c r="AF17" s="459"/>
      <c r="AG17" s="501"/>
      <c r="AH17" s="458">
        <v>10066</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3765107</v>
      </c>
      <c r="BO17" s="408"/>
      <c r="BP17" s="408"/>
      <c r="BQ17" s="408"/>
      <c r="BR17" s="408"/>
      <c r="BS17" s="408"/>
      <c r="BT17" s="408"/>
      <c r="BU17" s="409"/>
      <c r="BV17" s="407">
        <v>3745224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148</v>
      </c>
      <c r="C18" s="450"/>
      <c r="D18" s="450"/>
      <c r="E18" s="530"/>
      <c r="F18" s="530"/>
      <c r="G18" s="530"/>
      <c r="H18" s="530"/>
      <c r="I18" s="530"/>
      <c r="J18" s="530"/>
      <c r="K18" s="530"/>
      <c r="L18" s="531">
        <v>217.05</v>
      </c>
      <c r="M18" s="531"/>
      <c r="N18" s="531"/>
      <c r="O18" s="531"/>
      <c r="P18" s="531"/>
      <c r="Q18" s="531"/>
      <c r="R18" s="532"/>
      <c r="S18" s="532"/>
      <c r="T18" s="532"/>
      <c r="U18" s="532"/>
      <c r="V18" s="533"/>
      <c r="W18" s="425"/>
      <c r="X18" s="426"/>
      <c r="Y18" s="426"/>
      <c r="Z18" s="426"/>
      <c r="AA18" s="426"/>
      <c r="AB18" s="417"/>
      <c r="AC18" s="534">
        <v>60.6</v>
      </c>
      <c r="AD18" s="535"/>
      <c r="AE18" s="535"/>
      <c r="AF18" s="535"/>
      <c r="AG18" s="536"/>
      <c r="AH18" s="534">
        <v>59</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8437651</v>
      </c>
      <c r="BO18" s="408"/>
      <c r="BP18" s="408"/>
      <c r="BQ18" s="408"/>
      <c r="BR18" s="408"/>
      <c r="BS18" s="408"/>
      <c r="BT18" s="408"/>
      <c r="BU18" s="409"/>
      <c r="BV18" s="407">
        <v>8528723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150</v>
      </c>
      <c r="C19" s="450"/>
      <c r="D19" s="450"/>
      <c r="E19" s="530"/>
      <c r="F19" s="530"/>
      <c r="G19" s="530"/>
      <c r="H19" s="530"/>
      <c r="I19" s="530"/>
      <c r="J19" s="530"/>
      <c r="K19" s="530"/>
      <c r="L19" s="538">
        <v>147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13294760</v>
      </c>
      <c r="BO19" s="408"/>
      <c r="BP19" s="408"/>
      <c r="BQ19" s="408"/>
      <c r="BR19" s="408"/>
      <c r="BS19" s="408"/>
      <c r="BT19" s="408"/>
      <c r="BU19" s="409"/>
      <c r="BV19" s="407">
        <v>13318221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152</v>
      </c>
      <c r="C20" s="450"/>
      <c r="D20" s="450"/>
      <c r="E20" s="530"/>
      <c r="F20" s="530"/>
      <c r="G20" s="530"/>
      <c r="H20" s="530"/>
      <c r="I20" s="530"/>
      <c r="J20" s="530"/>
      <c r="K20" s="530"/>
      <c r="L20" s="538">
        <v>11661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11895655</v>
      </c>
      <c r="BO22" s="371"/>
      <c r="BP22" s="371"/>
      <c r="BQ22" s="371"/>
      <c r="BR22" s="371"/>
      <c r="BS22" s="371"/>
      <c r="BT22" s="371"/>
      <c r="BU22" s="372"/>
      <c r="BV22" s="370">
        <v>11510886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10272885</v>
      </c>
      <c r="BO23" s="408"/>
      <c r="BP23" s="408"/>
      <c r="BQ23" s="408"/>
      <c r="BR23" s="408"/>
      <c r="BS23" s="408"/>
      <c r="BT23" s="408"/>
      <c r="BU23" s="409"/>
      <c r="BV23" s="407">
        <v>10053510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162</v>
      </c>
      <c r="F24" s="437"/>
      <c r="G24" s="437"/>
      <c r="H24" s="437"/>
      <c r="I24" s="437"/>
      <c r="J24" s="437"/>
      <c r="K24" s="438"/>
      <c r="L24" s="458">
        <v>1</v>
      </c>
      <c r="M24" s="459"/>
      <c r="N24" s="459"/>
      <c r="O24" s="459"/>
      <c r="P24" s="501"/>
      <c r="Q24" s="458">
        <v>8000</v>
      </c>
      <c r="R24" s="459"/>
      <c r="S24" s="459"/>
      <c r="T24" s="459"/>
      <c r="U24" s="459"/>
      <c r="V24" s="501"/>
      <c r="W24" s="553"/>
      <c r="X24" s="554"/>
      <c r="Y24" s="555"/>
      <c r="Z24" s="457" t="s">
        <v>163</v>
      </c>
      <c r="AA24" s="437"/>
      <c r="AB24" s="437"/>
      <c r="AC24" s="437"/>
      <c r="AD24" s="437"/>
      <c r="AE24" s="437"/>
      <c r="AF24" s="437"/>
      <c r="AG24" s="438"/>
      <c r="AH24" s="458">
        <v>247</v>
      </c>
      <c r="AI24" s="459"/>
      <c r="AJ24" s="459"/>
      <c r="AK24" s="459"/>
      <c r="AL24" s="501"/>
      <c r="AM24" s="458">
        <v>705432</v>
      </c>
      <c r="AN24" s="459"/>
      <c r="AO24" s="459"/>
      <c r="AP24" s="459"/>
      <c r="AQ24" s="459"/>
      <c r="AR24" s="501"/>
      <c r="AS24" s="458">
        <v>2856</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7447733</v>
      </c>
      <c r="BO24" s="408"/>
      <c r="BP24" s="408"/>
      <c r="BQ24" s="408"/>
      <c r="BR24" s="408"/>
      <c r="BS24" s="408"/>
      <c r="BT24" s="408"/>
      <c r="BU24" s="409"/>
      <c r="BV24" s="407">
        <v>6579078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165</v>
      </c>
      <c r="F25" s="437"/>
      <c r="G25" s="437"/>
      <c r="H25" s="437"/>
      <c r="I25" s="437"/>
      <c r="J25" s="437"/>
      <c r="K25" s="438"/>
      <c r="L25" s="458">
        <v>1</v>
      </c>
      <c r="M25" s="459"/>
      <c r="N25" s="459"/>
      <c r="O25" s="459"/>
      <c r="P25" s="501"/>
      <c r="Q25" s="458">
        <v>6500</v>
      </c>
      <c r="R25" s="459"/>
      <c r="S25" s="459"/>
      <c r="T25" s="459"/>
      <c r="U25" s="459"/>
      <c r="V25" s="501"/>
      <c r="W25" s="553"/>
      <c r="X25" s="554"/>
      <c r="Y25" s="555"/>
      <c r="Z25" s="457" t="s">
        <v>166</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126086</v>
      </c>
      <c r="BO25" s="371"/>
      <c r="BP25" s="371"/>
      <c r="BQ25" s="371"/>
      <c r="BR25" s="371"/>
      <c r="BS25" s="371"/>
      <c r="BT25" s="371"/>
      <c r="BU25" s="372"/>
      <c r="BV25" s="370">
        <v>189516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168</v>
      </c>
      <c r="F26" s="437"/>
      <c r="G26" s="437"/>
      <c r="H26" s="437"/>
      <c r="I26" s="437"/>
      <c r="J26" s="437"/>
      <c r="K26" s="438"/>
      <c r="L26" s="458">
        <v>1</v>
      </c>
      <c r="M26" s="459"/>
      <c r="N26" s="459"/>
      <c r="O26" s="459"/>
      <c r="P26" s="501"/>
      <c r="Q26" s="458">
        <v>5500</v>
      </c>
      <c r="R26" s="459"/>
      <c r="S26" s="459"/>
      <c r="T26" s="459"/>
      <c r="U26" s="459"/>
      <c r="V26" s="501"/>
      <c r="W26" s="553"/>
      <c r="X26" s="554"/>
      <c r="Y26" s="555"/>
      <c r="Z26" s="457" t="s">
        <v>169</v>
      </c>
      <c r="AA26" s="559"/>
      <c r="AB26" s="559"/>
      <c r="AC26" s="559"/>
      <c r="AD26" s="559"/>
      <c r="AE26" s="559"/>
      <c r="AF26" s="559"/>
      <c r="AG26" s="560"/>
      <c r="AH26" s="458">
        <v>10</v>
      </c>
      <c r="AI26" s="459"/>
      <c r="AJ26" s="459"/>
      <c r="AK26" s="459"/>
      <c r="AL26" s="501"/>
      <c r="AM26" s="458">
        <v>32420</v>
      </c>
      <c r="AN26" s="459"/>
      <c r="AO26" s="459"/>
      <c r="AP26" s="459"/>
      <c r="AQ26" s="459"/>
      <c r="AR26" s="501"/>
      <c r="AS26" s="458">
        <v>3242</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4140</v>
      </c>
      <c r="R27" s="459"/>
      <c r="S27" s="459"/>
      <c r="T27" s="459"/>
      <c r="U27" s="459"/>
      <c r="V27" s="501"/>
      <c r="W27" s="553"/>
      <c r="X27" s="554"/>
      <c r="Y27" s="555"/>
      <c r="Z27" s="457" t="s">
        <v>172</v>
      </c>
      <c r="AA27" s="437"/>
      <c r="AB27" s="437"/>
      <c r="AC27" s="437"/>
      <c r="AD27" s="437"/>
      <c r="AE27" s="437"/>
      <c r="AF27" s="437"/>
      <c r="AG27" s="438"/>
      <c r="AH27" s="458">
        <v>5</v>
      </c>
      <c r="AI27" s="459"/>
      <c r="AJ27" s="459"/>
      <c r="AK27" s="459"/>
      <c r="AL27" s="501"/>
      <c r="AM27" s="458">
        <v>21510</v>
      </c>
      <c r="AN27" s="459"/>
      <c r="AO27" s="459"/>
      <c r="AP27" s="459"/>
      <c r="AQ27" s="459"/>
      <c r="AR27" s="501"/>
      <c r="AS27" s="458">
        <v>4302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3820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2552929</v>
      </c>
      <c r="BO28" s="371"/>
      <c r="BP28" s="371"/>
      <c r="BQ28" s="371"/>
      <c r="BR28" s="371"/>
      <c r="BS28" s="371"/>
      <c r="BT28" s="371"/>
      <c r="BU28" s="372"/>
      <c r="BV28" s="370">
        <v>2478555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14</v>
      </c>
      <c r="M29" s="459"/>
      <c r="N29" s="459"/>
      <c r="O29" s="459"/>
      <c r="P29" s="501"/>
      <c r="Q29" s="458">
        <v>3450</v>
      </c>
      <c r="R29" s="459"/>
      <c r="S29" s="459"/>
      <c r="T29" s="459"/>
      <c r="U29" s="459"/>
      <c r="V29" s="501"/>
      <c r="W29" s="556"/>
      <c r="X29" s="557"/>
      <c r="Y29" s="558"/>
      <c r="Z29" s="457" t="s">
        <v>178</v>
      </c>
      <c r="AA29" s="437"/>
      <c r="AB29" s="437"/>
      <c r="AC29" s="437"/>
      <c r="AD29" s="437"/>
      <c r="AE29" s="437"/>
      <c r="AF29" s="437"/>
      <c r="AG29" s="438"/>
      <c r="AH29" s="458">
        <v>252</v>
      </c>
      <c r="AI29" s="459"/>
      <c r="AJ29" s="459"/>
      <c r="AK29" s="459"/>
      <c r="AL29" s="501"/>
      <c r="AM29" s="458">
        <v>726942</v>
      </c>
      <c r="AN29" s="459"/>
      <c r="AO29" s="459"/>
      <c r="AP29" s="459"/>
      <c r="AQ29" s="459"/>
      <c r="AR29" s="501"/>
      <c r="AS29" s="458">
        <v>2885</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42360</v>
      </c>
      <c r="BO29" s="408"/>
      <c r="BP29" s="408"/>
      <c r="BQ29" s="408"/>
      <c r="BR29" s="408"/>
      <c r="BS29" s="408"/>
      <c r="BT29" s="408"/>
      <c r="BU29" s="409"/>
      <c r="BV29" s="407">
        <v>6836</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93.3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1259243</v>
      </c>
      <c r="BO30" s="527"/>
      <c r="BP30" s="527"/>
      <c r="BQ30" s="527"/>
      <c r="BR30" s="527"/>
      <c r="BS30" s="527"/>
      <c r="BT30" s="527"/>
      <c r="BU30" s="528"/>
      <c r="BV30" s="526">
        <v>658149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IF('各会計、関係団体の財政状況及び健全化判断比率'!B34="","",'各会計、関係団体の財政状況及び健全化判断比率'!B34)</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黒石地区清掃施設組合</v>
      </c>
      <c r="BZ34" s="598"/>
      <c r="CA34" s="598"/>
      <c r="CB34" s="598"/>
      <c r="CC34" s="598"/>
      <c r="CD34" s="598"/>
      <c r="CE34" s="598"/>
      <c r="CF34" s="598"/>
      <c r="CG34" s="598"/>
      <c r="CH34" s="598"/>
      <c r="CI34" s="598"/>
      <c r="CJ34" s="598"/>
      <c r="CK34" s="598"/>
      <c r="CL34" s="598"/>
      <c r="CM34" s="598"/>
      <c r="CN34" s="181"/>
      <c r="CO34" s="597">
        <f>IF(CQ34="","",MAX(C34:D43,U34:V43,AM34:AN43,BE34:BF43,BW34:BX43)+1)</f>
        <v>21</v>
      </c>
      <c r="CP34" s="597"/>
      <c r="CQ34" s="598" t="str">
        <f>IF('各会計、関係団体の財政状況及び健全化判断比率'!BS7="","",'各会計、関係団体の財政状況及び健全化判断比率'!BS7)</f>
        <v>㈶黒石市観光開発公社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姥懐霊園墓地特別会計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病院事業会計</v>
      </c>
      <c r="AP35" s="598"/>
      <c r="AQ35" s="598"/>
      <c r="AR35" s="598"/>
      <c r="AS35" s="598"/>
      <c r="AT35" s="598"/>
      <c r="AU35" s="598"/>
      <c r="AV35" s="598"/>
      <c r="AW35" s="598"/>
      <c r="AX35" s="598"/>
      <c r="AY35" s="598"/>
      <c r="AZ35" s="598"/>
      <c r="BA35" s="598"/>
      <c r="BB35" s="598"/>
      <c r="BC35" s="598"/>
      <c r="BD35" s="181"/>
      <c r="BE35" s="597">
        <f t="shared" ref="BE35:BE43" si="1">IF(BG35="","",BE34+1)</f>
        <v>10</v>
      </c>
      <c r="BF35" s="597"/>
      <c r="BG35" s="598" t="str">
        <f>IF('各会計、関係団体の財政状況及び健全化判断比率'!B35="","",'各会計、関係団体の財政状況及び健全化判断比率'!B35)</f>
        <v>温泉供給事業特別会計</v>
      </c>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弘前地区消防事務組合</v>
      </c>
      <c r="BZ35" s="598"/>
      <c r="CA35" s="598"/>
      <c r="CB35" s="598"/>
      <c r="CC35" s="598"/>
      <c r="CD35" s="598"/>
      <c r="CE35" s="598"/>
      <c r="CF35" s="598"/>
      <c r="CG35" s="598"/>
      <c r="CH35" s="598"/>
      <c r="CI35" s="598"/>
      <c r="CJ35" s="598"/>
      <c r="CK35" s="598"/>
      <c r="CL35" s="598"/>
      <c r="CM35" s="598"/>
      <c r="CN35" s="181"/>
      <c r="CO35" s="597">
        <f t="shared" ref="CO35:CO43" si="3">IF(CQ35="","",CO34+1)</f>
        <v>22</v>
      </c>
      <c r="CP35" s="597"/>
      <c r="CQ35" s="598" t="str">
        <f>IF('各会計、関係団体の財政状況及び健全化判断比率'!BS8="","",'各会計、関係団体の財政状況及び健全化判断比率'!BS8)</f>
        <v>㈶黒石市民財団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津軽広域水道企業団津軽事業部</v>
      </c>
      <c r="BZ36" s="598"/>
      <c r="CA36" s="598"/>
      <c r="CB36" s="598"/>
      <c r="CC36" s="598"/>
      <c r="CD36" s="598"/>
      <c r="CE36" s="598"/>
      <c r="CF36" s="598"/>
      <c r="CG36" s="598"/>
      <c r="CH36" s="598"/>
      <c r="CI36" s="598"/>
      <c r="CJ36" s="598"/>
      <c r="CK36" s="598"/>
      <c r="CL36" s="598"/>
      <c r="CM36" s="598"/>
      <c r="CN36" s="181"/>
      <c r="CO36" s="597">
        <f t="shared" si="3"/>
        <v>23</v>
      </c>
      <c r="CP36" s="597"/>
      <c r="CQ36" s="598" t="str">
        <f>IF('各会計、関係団体の財政状況及び健全化判断比率'!BS9="","",'各会計、関係団体の財政状況及び健全化判断比率'!BS9)</f>
        <v>津軽こみせ㈱</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津軽広域連合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青森県後期高齢者医療広域連合(一般会計)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青森県後期高齢者医療広域連合(特別会計)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17</v>
      </c>
      <c r="BX40" s="597"/>
      <c r="BY40" s="598" t="str">
        <f>IF('各会計、関係団体の財政状況及び健全化判断比率'!B74="","",'各会計、関係団体の財政状況及び健全化判断比率'!B74)</f>
        <v>青森県市町村総合事務組合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18</v>
      </c>
      <c r="BX41" s="597"/>
      <c r="BY41" s="598" t="str">
        <f>IF('各会計、関係団体の財政状況及び健全化判断比率'!B75="","",'各会計、関係団体の財政状況及び健全化判断比率'!B75)</f>
        <v>青森県市町村職員退職手当組合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19</v>
      </c>
      <c r="BX42" s="597"/>
      <c r="BY42" s="598" t="str">
        <f>IF('各会計、関係団体の財政状況及び健全化判断比率'!B76="","",'各会計、関係団体の財政状況及び健全化判断比率'!B76)</f>
        <v>青森県市長会館管理組合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20</v>
      </c>
      <c r="BX43" s="597"/>
      <c r="BY43" s="598" t="str">
        <f>IF('各会計、関係団体の財政状況及び健全化判断比率'!B77="","",'各会計、関係団体の財政状況及び健全化判断比率'!B77)</f>
        <v>青森県交通災害共済組合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D1ki24HNxlgu9A7SHCZdacHbFp/W9y0nL2/qjqec4aZs7RcP1r427S/UuHp6sAJUbK4WrfJi5fk8jzuH/OVedg==" saltValue="RU6dod5P77n8Tet7rQOo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2" t="s">
        <v>534</v>
      </c>
      <c r="D34" s="1152"/>
      <c r="E34" s="1153"/>
      <c r="F34" s="32" t="s">
        <v>535</v>
      </c>
      <c r="G34" s="33" t="s">
        <v>536</v>
      </c>
      <c r="H34" s="33" t="s">
        <v>537</v>
      </c>
      <c r="I34" s="33" t="s">
        <v>538</v>
      </c>
      <c r="J34" s="34" t="s">
        <v>539</v>
      </c>
      <c r="K34" s="22"/>
      <c r="L34" s="22"/>
      <c r="M34" s="22"/>
      <c r="N34" s="22"/>
      <c r="O34" s="22"/>
      <c r="P34" s="22"/>
    </row>
    <row r="35" spans="1:16" ht="39" customHeight="1" x14ac:dyDescent="0.15">
      <c r="A35" s="22"/>
      <c r="B35" s="35"/>
      <c r="C35" s="1146" t="s">
        <v>540</v>
      </c>
      <c r="D35" s="1147"/>
      <c r="E35" s="1148"/>
      <c r="F35" s="36">
        <v>10.19</v>
      </c>
      <c r="G35" s="37">
        <v>11.36</v>
      </c>
      <c r="H35" s="37">
        <v>12.03</v>
      </c>
      <c r="I35" s="37">
        <v>13.17</v>
      </c>
      <c r="J35" s="38">
        <v>14.48</v>
      </c>
      <c r="K35" s="22"/>
      <c r="L35" s="22"/>
      <c r="M35" s="22"/>
      <c r="N35" s="22"/>
      <c r="O35" s="22"/>
      <c r="P35" s="22"/>
    </row>
    <row r="36" spans="1:16" ht="39" customHeight="1" x14ac:dyDescent="0.15">
      <c r="A36" s="22"/>
      <c r="B36" s="35"/>
      <c r="C36" s="1146" t="s">
        <v>541</v>
      </c>
      <c r="D36" s="1147"/>
      <c r="E36" s="1148"/>
      <c r="F36" s="36">
        <v>4.8499999999999996</v>
      </c>
      <c r="G36" s="37">
        <v>8.9499999999999993</v>
      </c>
      <c r="H36" s="37">
        <v>18.16</v>
      </c>
      <c r="I36" s="37">
        <v>11.16</v>
      </c>
      <c r="J36" s="38">
        <v>10.85</v>
      </c>
      <c r="K36" s="22"/>
      <c r="L36" s="22"/>
      <c r="M36" s="22"/>
      <c r="N36" s="22"/>
      <c r="O36" s="22"/>
      <c r="P36" s="22"/>
    </row>
    <row r="37" spans="1:16" ht="39" customHeight="1" x14ac:dyDescent="0.15">
      <c r="A37" s="22"/>
      <c r="B37" s="35"/>
      <c r="C37" s="1146" t="s">
        <v>542</v>
      </c>
      <c r="D37" s="1147"/>
      <c r="E37" s="1148"/>
      <c r="F37" s="36">
        <v>3.82</v>
      </c>
      <c r="G37" s="37">
        <v>3.93</v>
      </c>
      <c r="H37" s="37">
        <v>3.82</v>
      </c>
      <c r="I37" s="37">
        <v>3.83</v>
      </c>
      <c r="J37" s="38">
        <v>4.01</v>
      </c>
      <c r="K37" s="22"/>
      <c r="L37" s="22"/>
      <c r="M37" s="22"/>
      <c r="N37" s="22"/>
      <c r="O37" s="22"/>
      <c r="P37" s="22"/>
    </row>
    <row r="38" spans="1:16" ht="39" customHeight="1" x14ac:dyDescent="0.15">
      <c r="A38" s="22"/>
      <c r="B38" s="35"/>
      <c r="C38" s="1146" t="s">
        <v>543</v>
      </c>
      <c r="D38" s="1147"/>
      <c r="E38" s="1148"/>
      <c r="F38" s="36">
        <v>1.52</v>
      </c>
      <c r="G38" s="37">
        <v>1.1000000000000001</v>
      </c>
      <c r="H38" s="37">
        <v>0.98</v>
      </c>
      <c r="I38" s="37">
        <v>1.27</v>
      </c>
      <c r="J38" s="38">
        <v>1.98</v>
      </c>
      <c r="K38" s="22"/>
      <c r="L38" s="22"/>
      <c r="M38" s="22"/>
      <c r="N38" s="22"/>
      <c r="O38" s="22"/>
      <c r="P38" s="22"/>
    </row>
    <row r="39" spans="1:16" ht="39" customHeight="1" x14ac:dyDescent="0.15">
      <c r="A39" s="22"/>
      <c r="B39" s="35"/>
      <c r="C39" s="1146" t="s">
        <v>544</v>
      </c>
      <c r="D39" s="1147"/>
      <c r="E39" s="1148"/>
      <c r="F39" s="36">
        <v>2.8</v>
      </c>
      <c r="G39" s="37">
        <v>1.19</v>
      </c>
      <c r="H39" s="37">
        <v>0.64</v>
      </c>
      <c r="I39" s="37">
        <v>1.01</v>
      </c>
      <c r="J39" s="38">
        <v>0.87</v>
      </c>
      <c r="K39" s="22"/>
      <c r="L39" s="22"/>
      <c r="M39" s="22"/>
      <c r="N39" s="22"/>
      <c r="O39" s="22"/>
      <c r="P39" s="22"/>
    </row>
    <row r="40" spans="1:16" ht="39" customHeight="1" x14ac:dyDescent="0.15">
      <c r="A40" s="22"/>
      <c r="B40" s="35"/>
      <c r="C40" s="1146" t="s">
        <v>545</v>
      </c>
      <c r="D40" s="1147"/>
      <c r="E40" s="1148"/>
      <c r="F40" s="36">
        <v>0.23</v>
      </c>
      <c r="G40" s="37">
        <v>0.28000000000000003</v>
      </c>
      <c r="H40" s="37">
        <v>0.28999999999999998</v>
      </c>
      <c r="I40" s="37">
        <v>0.25</v>
      </c>
      <c r="J40" s="38">
        <v>0.14000000000000001</v>
      </c>
      <c r="K40" s="22"/>
      <c r="L40" s="22"/>
      <c r="M40" s="22"/>
      <c r="N40" s="22"/>
      <c r="O40" s="22"/>
      <c r="P40" s="22"/>
    </row>
    <row r="41" spans="1:16" ht="39" customHeight="1" x14ac:dyDescent="0.15">
      <c r="A41" s="22"/>
      <c r="B41" s="35"/>
      <c r="C41" s="1146" t="s">
        <v>546</v>
      </c>
      <c r="D41" s="1147"/>
      <c r="E41" s="1148"/>
      <c r="F41" s="36">
        <v>0.09</v>
      </c>
      <c r="G41" s="37">
        <v>0.11</v>
      </c>
      <c r="H41" s="37">
        <v>0.1</v>
      </c>
      <c r="I41" s="37">
        <v>0.14000000000000001</v>
      </c>
      <c r="J41" s="38">
        <v>0.14000000000000001</v>
      </c>
      <c r="K41" s="22"/>
      <c r="L41" s="22"/>
      <c r="M41" s="22"/>
      <c r="N41" s="22"/>
      <c r="O41" s="22"/>
      <c r="P41" s="22"/>
    </row>
    <row r="42" spans="1:16" ht="39" customHeight="1" x14ac:dyDescent="0.15">
      <c r="A42" s="22"/>
      <c r="B42" s="39"/>
      <c r="C42" s="1146" t="s">
        <v>547</v>
      </c>
      <c r="D42" s="1147"/>
      <c r="E42" s="1148"/>
      <c r="F42" s="36" t="s">
        <v>490</v>
      </c>
      <c r="G42" s="37" t="s">
        <v>490</v>
      </c>
      <c r="H42" s="37" t="s">
        <v>490</v>
      </c>
      <c r="I42" s="37" t="s">
        <v>490</v>
      </c>
      <c r="J42" s="38" t="s">
        <v>490</v>
      </c>
      <c r="K42" s="22"/>
      <c r="L42" s="22"/>
      <c r="M42" s="22"/>
      <c r="N42" s="22"/>
      <c r="O42" s="22"/>
      <c r="P42" s="22"/>
    </row>
    <row r="43" spans="1:16" ht="39" customHeight="1" thickBot="1" x14ac:dyDescent="0.2">
      <c r="A43" s="22"/>
      <c r="B43" s="40"/>
      <c r="C43" s="1149" t="s">
        <v>548</v>
      </c>
      <c r="D43" s="1150"/>
      <c r="E43" s="1151"/>
      <c r="F43" s="41">
        <v>0.17</v>
      </c>
      <c r="G43" s="42">
        <v>0.16</v>
      </c>
      <c r="H43" s="42">
        <v>0.05</v>
      </c>
      <c r="I43" s="42">
        <v>0.04</v>
      </c>
      <c r="J43" s="43">
        <v>0.06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oQgKr4B81lvVECLokHm6d2NLkTNeX4w6tol8yvvqoGFd/ozo50JorZDI4kxIt/0cvfUTHPO9R+JJhFo/Eg5BA==" saltValue="xZXw/zhOS2c76rKQalhn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1622</v>
      </c>
      <c r="L45" s="60">
        <v>1503</v>
      </c>
      <c r="M45" s="60">
        <v>1509</v>
      </c>
      <c r="N45" s="60">
        <v>1478</v>
      </c>
      <c r="O45" s="61">
        <v>1373</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490</v>
      </c>
      <c r="L46" s="64" t="s">
        <v>490</v>
      </c>
      <c r="M46" s="64" t="s">
        <v>490</v>
      </c>
      <c r="N46" s="64" t="s">
        <v>490</v>
      </c>
      <c r="O46" s="65" t="s">
        <v>490</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490</v>
      </c>
      <c r="L47" s="64" t="s">
        <v>490</v>
      </c>
      <c r="M47" s="64" t="s">
        <v>490</v>
      </c>
      <c r="N47" s="64" t="s">
        <v>490</v>
      </c>
      <c r="O47" s="65" t="s">
        <v>490</v>
      </c>
      <c r="P47" s="48"/>
      <c r="Q47" s="48"/>
      <c r="R47" s="48"/>
      <c r="S47" s="48"/>
      <c r="T47" s="48"/>
      <c r="U47" s="48"/>
    </row>
    <row r="48" spans="1:21" ht="30.75" customHeight="1" x14ac:dyDescent="0.15">
      <c r="A48" s="48"/>
      <c r="B48" s="1156"/>
      <c r="C48" s="1157"/>
      <c r="D48" s="62"/>
      <c r="E48" s="1162" t="s">
        <v>13</v>
      </c>
      <c r="F48" s="1162"/>
      <c r="G48" s="1162"/>
      <c r="H48" s="1162"/>
      <c r="I48" s="1162"/>
      <c r="J48" s="1163"/>
      <c r="K48" s="63">
        <v>683</v>
      </c>
      <c r="L48" s="64">
        <v>531</v>
      </c>
      <c r="M48" s="64">
        <v>518</v>
      </c>
      <c r="N48" s="64">
        <v>516</v>
      </c>
      <c r="O48" s="65">
        <v>478</v>
      </c>
      <c r="P48" s="48"/>
      <c r="Q48" s="48"/>
      <c r="R48" s="48"/>
      <c r="S48" s="48"/>
      <c r="T48" s="48"/>
      <c r="U48" s="48"/>
    </row>
    <row r="49" spans="1:21" ht="30.75" customHeight="1" x14ac:dyDescent="0.15">
      <c r="A49" s="48"/>
      <c r="B49" s="1156"/>
      <c r="C49" s="1157"/>
      <c r="D49" s="62"/>
      <c r="E49" s="1162" t="s">
        <v>14</v>
      </c>
      <c r="F49" s="1162"/>
      <c r="G49" s="1162"/>
      <c r="H49" s="1162"/>
      <c r="I49" s="1162"/>
      <c r="J49" s="1163"/>
      <c r="K49" s="63">
        <v>55</v>
      </c>
      <c r="L49" s="64">
        <v>62</v>
      </c>
      <c r="M49" s="64">
        <v>70</v>
      </c>
      <c r="N49" s="64">
        <v>69</v>
      </c>
      <c r="O49" s="65">
        <v>78</v>
      </c>
      <c r="P49" s="48"/>
      <c r="Q49" s="48"/>
      <c r="R49" s="48"/>
      <c r="S49" s="48"/>
      <c r="T49" s="48"/>
      <c r="U49" s="48"/>
    </row>
    <row r="50" spans="1:21" ht="30.75" customHeight="1" x14ac:dyDescent="0.15">
      <c r="A50" s="48"/>
      <c r="B50" s="1156"/>
      <c r="C50" s="1157"/>
      <c r="D50" s="62"/>
      <c r="E50" s="1162" t="s">
        <v>15</v>
      </c>
      <c r="F50" s="1162"/>
      <c r="G50" s="1162"/>
      <c r="H50" s="1162"/>
      <c r="I50" s="1162"/>
      <c r="J50" s="1163"/>
      <c r="K50" s="63">
        <v>5</v>
      </c>
      <c r="L50" s="64">
        <v>2</v>
      </c>
      <c r="M50" s="64" t="s">
        <v>490</v>
      </c>
      <c r="N50" s="64" t="s">
        <v>490</v>
      </c>
      <c r="O50" s="65" t="s">
        <v>490</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490</v>
      </c>
      <c r="L51" s="64" t="s">
        <v>490</v>
      </c>
      <c r="M51" s="64" t="s">
        <v>490</v>
      </c>
      <c r="N51" s="64" t="s">
        <v>490</v>
      </c>
      <c r="O51" s="65" t="s">
        <v>490</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1105</v>
      </c>
      <c r="L52" s="64">
        <v>1047</v>
      </c>
      <c r="M52" s="64">
        <v>1031</v>
      </c>
      <c r="N52" s="64">
        <v>992</v>
      </c>
      <c r="O52" s="65">
        <v>1004</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1260</v>
      </c>
      <c r="L53" s="69">
        <v>1051</v>
      </c>
      <c r="M53" s="69">
        <v>1066</v>
      </c>
      <c r="N53" s="69">
        <v>1071</v>
      </c>
      <c r="O53" s="70">
        <v>925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70" t="s">
        <v>24</v>
      </c>
      <c r="C58" s="1171"/>
      <c r="D58" s="1176" t="s">
        <v>25</v>
      </c>
      <c r="E58" s="1177"/>
      <c r="F58" s="1177"/>
      <c r="G58" s="1177"/>
      <c r="H58" s="1177"/>
      <c r="I58" s="1177"/>
      <c r="J58" s="1178"/>
      <c r="K58" s="83"/>
      <c r="L58" s="84"/>
      <c r="M58" s="84"/>
      <c r="N58" s="84"/>
      <c r="O58" s="85"/>
    </row>
    <row r="59" spans="1:21" ht="31.5" customHeight="1" x14ac:dyDescent="0.15">
      <c r="B59" s="1172"/>
      <c r="C59" s="1173"/>
      <c r="D59" s="1179" t="s">
        <v>26</v>
      </c>
      <c r="E59" s="1180"/>
      <c r="F59" s="1180"/>
      <c r="G59" s="1180"/>
      <c r="H59" s="1180"/>
      <c r="I59" s="1180"/>
      <c r="J59" s="1181"/>
      <c r="K59" s="86"/>
      <c r="L59" s="87"/>
      <c r="M59" s="87"/>
      <c r="N59" s="87"/>
      <c r="O59" s="88"/>
    </row>
    <row r="60" spans="1:21" ht="31.5" customHeight="1" thickBot="1" x14ac:dyDescent="0.2">
      <c r="B60" s="1174"/>
      <c r="C60" s="1175"/>
      <c r="D60" s="1182" t="s">
        <v>27</v>
      </c>
      <c r="E60" s="1183"/>
      <c r="F60" s="1183"/>
      <c r="G60" s="1183"/>
      <c r="H60" s="1183"/>
      <c r="I60" s="1183"/>
      <c r="J60" s="118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ClUdvxq9tHR6Ys5HeGgpkm9NU7/ac95Kk6J445GZxA+0DIrHG3pxu/oO9oubAyNr0lwkGSTA9qtwZXWWrJcQA==" saltValue="bF2MKE/BU0cWPQn/ujhCM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5" t="s">
        <v>30</v>
      </c>
      <c r="C41" s="1186"/>
      <c r="D41" s="105"/>
      <c r="E41" s="1191" t="s">
        <v>31</v>
      </c>
      <c r="F41" s="1191"/>
      <c r="G41" s="1191"/>
      <c r="H41" s="1192"/>
      <c r="I41" s="355">
        <v>12718</v>
      </c>
      <c r="J41" s="356">
        <v>12286</v>
      </c>
      <c r="K41" s="356">
        <v>12299</v>
      </c>
      <c r="L41" s="356">
        <v>11511</v>
      </c>
      <c r="M41" s="357">
        <v>11896</v>
      </c>
    </row>
    <row r="42" spans="2:13" ht="27.75" customHeight="1" x14ac:dyDescent="0.15">
      <c r="B42" s="1187"/>
      <c r="C42" s="1188"/>
      <c r="D42" s="106"/>
      <c r="E42" s="1193" t="s">
        <v>32</v>
      </c>
      <c r="F42" s="1193"/>
      <c r="G42" s="1193"/>
      <c r="H42" s="1194"/>
      <c r="I42" s="358">
        <v>2</v>
      </c>
      <c r="J42" s="359" t="s">
        <v>490</v>
      </c>
      <c r="K42" s="359" t="s">
        <v>490</v>
      </c>
      <c r="L42" s="359" t="s">
        <v>490</v>
      </c>
      <c r="M42" s="360" t="s">
        <v>490</v>
      </c>
    </row>
    <row r="43" spans="2:13" ht="27.75" customHeight="1" x14ac:dyDescent="0.15">
      <c r="B43" s="1187"/>
      <c r="C43" s="1188"/>
      <c r="D43" s="106"/>
      <c r="E43" s="1193" t="s">
        <v>33</v>
      </c>
      <c r="F43" s="1193"/>
      <c r="G43" s="1193"/>
      <c r="H43" s="1194"/>
      <c r="I43" s="358">
        <v>5436</v>
      </c>
      <c r="J43" s="359">
        <v>5003</v>
      </c>
      <c r="K43" s="359">
        <v>4558</v>
      </c>
      <c r="L43" s="359">
        <v>4539</v>
      </c>
      <c r="M43" s="360">
        <v>4514</v>
      </c>
    </row>
    <row r="44" spans="2:13" ht="27.75" customHeight="1" x14ac:dyDescent="0.15">
      <c r="B44" s="1187"/>
      <c r="C44" s="1188"/>
      <c r="D44" s="106"/>
      <c r="E44" s="1193" t="s">
        <v>34</v>
      </c>
      <c r="F44" s="1193"/>
      <c r="G44" s="1193"/>
      <c r="H44" s="1194"/>
      <c r="I44" s="358">
        <v>389</v>
      </c>
      <c r="J44" s="359">
        <v>353</v>
      </c>
      <c r="K44" s="359">
        <v>301</v>
      </c>
      <c r="L44" s="359">
        <v>229</v>
      </c>
      <c r="M44" s="360">
        <v>166</v>
      </c>
    </row>
    <row r="45" spans="2:13" ht="27.75" customHeight="1" x14ac:dyDescent="0.15">
      <c r="B45" s="1187"/>
      <c r="C45" s="1188"/>
      <c r="D45" s="106"/>
      <c r="E45" s="1193" t="s">
        <v>35</v>
      </c>
      <c r="F45" s="1193"/>
      <c r="G45" s="1193"/>
      <c r="H45" s="1194"/>
      <c r="I45" s="358">
        <v>1341</v>
      </c>
      <c r="J45" s="359">
        <v>1205</v>
      </c>
      <c r="K45" s="359">
        <v>1105</v>
      </c>
      <c r="L45" s="359">
        <v>1056</v>
      </c>
      <c r="M45" s="360">
        <v>1107</v>
      </c>
    </row>
    <row r="46" spans="2:13" ht="27.75" customHeight="1" x14ac:dyDescent="0.15">
      <c r="B46" s="1187"/>
      <c r="C46" s="1188"/>
      <c r="D46" s="107"/>
      <c r="E46" s="1193" t="s">
        <v>36</v>
      </c>
      <c r="F46" s="1193"/>
      <c r="G46" s="1193"/>
      <c r="H46" s="1194"/>
      <c r="I46" s="358" t="s">
        <v>490</v>
      </c>
      <c r="J46" s="359" t="s">
        <v>490</v>
      </c>
      <c r="K46" s="359" t="s">
        <v>490</v>
      </c>
      <c r="L46" s="359" t="s">
        <v>490</v>
      </c>
      <c r="M46" s="360" t="s">
        <v>490</v>
      </c>
    </row>
    <row r="47" spans="2:13" ht="27.75" customHeight="1" x14ac:dyDescent="0.15">
      <c r="B47" s="1187"/>
      <c r="C47" s="1188"/>
      <c r="D47" s="108"/>
      <c r="E47" s="1195" t="s">
        <v>37</v>
      </c>
      <c r="F47" s="1196"/>
      <c r="G47" s="1196"/>
      <c r="H47" s="1197"/>
      <c r="I47" s="358" t="s">
        <v>490</v>
      </c>
      <c r="J47" s="359" t="s">
        <v>490</v>
      </c>
      <c r="K47" s="359" t="s">
        <v>490</v>
      </c>
      <c r="L47" s="359" t="s">
        <v>490</v>
      </c>
      <c r="M47" s="360" t="s">
        <v>490</v>
      </c>
    </row>
    <row r="48" spans="2:13" ht="27.75" customHeight="1" x14ac:dyDescent="0.15">
      <c r="B48" s="1187"/>
      <c r="C48" s="1188"/>
      <c r="D48" s="106"/>
      <c r="E48" s="1193" t="s">
        <v>38</v>
      </c>
      <c r="F48" s="1193"/>
      <c r="G48" s="1193"/>
      <c r="H48" s="1194"/>
      <c r="I48" s="358" t="s">
        <v>490</v>
      </c>
      <c r="J48" s="359" t="s">
        <v>490</v>
      </c>
      <c r="K48" s="359" t="s">
        <v>490</v>
      </c>
      <c r="L48" s="359" t="s">
        <v>490</v>
      </c>
      <c r="M48" s="360" t="s">
        <v>490</v>
      </c>
    </row>
    <row r="49" spans="2:13" ht="27.75" customHeight="1" x14ac:dyDescent="0.15">
      <c r="B49" s="1189"/>
      <c r="C49" s="1190"/>
      <c r="D49" s="106"/>
      <c r="E49" s="1193" t="s">
        <v>39</v>
      </c>
      <c r="F49" s="1193"/>
      <c r="G49" s="1193"/>
      <c r="H49" s="1194"/>
      <c r="I49" s="358" t="s">
        <v>490</v>
      </c>
      <c r="J49" s="359" t="s">
        <v>490</v>
      </c>
      <c r="K49" s="359" t="s">
        <v>490</v>
      </c>
      <c r="L49" s="359" t="s">
        <v>490</v>
      </c>
      <c r="M49" s="360" t="s">
        <v>490</v>
      </c>
    </row>
    <row r="50" spans="2:13" ht="27.75" customHeight="1" x14ac:dyDescent="0.15">
      <c r="B50" s="1198" t="s">
        <v>40</v>
      </c>
      <c r="C50" s="1199"/>
      <c r="D50" s="109"/>
      <c r="E50" s="1193" t="s">
        <v>41</v>
      </c>
      <c r="F50" s="1193"/>
      <c r="G50" s="1193"/>
      <c r="H50" s="1194"/>
      <c r="I50" s="358">
        <v>2260</v>
      </c>
      <c r="J50" s="359">
        <v>2649</v>
      </c>
      <c r="K50" s="359">
        <v>3193</v>
      </c>
      <c r="L50" s="359">
        <v>4531</v>
      </c>
      <c r="M50" s="360">
        <v>5353</v>
      </c>
    </row>
    <row r="51" spans="2:13" ht="27.75" customHeight="1" x14ac:dyDescent="0.15">
      <c r="B51" s="1187"/>
      <c r="C51" s="1188"/>
      <c r="D51" s="106"/>
      <c r="E51" s="1193" t="s">
        <v>42</v>
      </c>
      <c r="F51" s="1193"/>
      <c r="G51" s="1193"/>
      <c r="H51" s="1194"/>
      <c r="I51" s="358">
        <v>35</v>
      </c>
      <c r="J51" s="359">
        <v>13</v>
      </c>
      <c r="K51" s="359">
        <v>12</v>
      </c>
      <c r="L51" s="359">
        <v>10</v>
      </c>
      <c r="M51" s="360">
        <v>9</v>
      </c>
    </row>
    <row r="52" spans="2:13" ht="27.75" customHeight="1" x14ac:dyDescent="0.15">
      <c r="B52" s="1189"/>
      <c r="C52" s="1190"/>
      <c r="D52" s="106"/>
      <c r="E52" s="1193" t="s">
        <v>43</v>
      </c>
      <c r="F52" s="1193"/>
      <c r="G52" s="1193"/>
      <c r="H52" s="1194"/>
      <c r="I52" s="358">
        <v>12200</v>
      </c>
      <c r="J52" s="359">
        <v>12091</v>
      </c>
      <c r="K52" s="359">
        <v>11649</v>
      </c>
      <c r="L52" s="359">
        <v>11186</v>
      </c>
      <c r="M52" s="360">
        <v>10975</v>
      </c>
    </row>
    <row r="53" spans="2:13" ht="27.75" customHeight="1" thickBot="1" x14ac:dyDescent="0.2">
      <c r="B53" s="1200" t="s">
        <v>19</v>
      </c>
      <c r="C53" s="1201"/>
      <c r="D53" s="110"/>
      <c r="E53" s="1202" t="s">
        <v>44</v>
      </c>
      <c r="F53" s="1202"/>
      <c r="G53" s="1202"/>
      <c r="H53" s="1203"/>
      <c r="I53" s="361">
        <v>5391</v>
      </c>
      <c r="J53" s="362">
        <v>4093</v>
      </c>
      <c r="K53" s="362">
        <v>3409</v>
      </c>
      <c r="L53" s="362">
        <v>1607</v>
      </c>
      <c r="M53" s="363">
        <v>1346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CS9VCLK8Q/HlAx7S0plHKElAEpNV2x/elTuzNu0ZLHTpWXEJfRvwn1RFxSPk1yfz66g5mRx0fh29ro/ZVcxvg==" saltValue="k7GHwSpQYms//pJ4ll9q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2" t="s">
        <v>46</v>
      </c>
      <c r="D55" s="1212"/>
      <c r="E55" s="1213"/>
      <c r="F55" s="122">
        <v>1631</v>
      </c>
      <c r="G55" s="122">
        <v>2479</v>
      </c>
      <c r="H55" s="123">
        <v>2553</v>
      </c>
    </row>
    <row r="56" spans="2:8" ht="52.5" customHeight="1" x14ac:dyDescent="0.15">
      <c r="B56" s="124"/>
      <c r="C56" s="1214" t="s">
        <v>47</v>
      </c>
      <c r="D56" s="1214"/>
      <c r="E56" s="1215"/>
      <c r="F56" s="125">
        <v>7</v>
      </c>
      <c r="G56" s="125">
        <v>7</v>
      </c>
      <c r="H56" s="126">
        <v>42</v>
      </c>
    </row>
    <row r="57" spans="2:8" ht="53.25" customHeight="1" x14ac:dyDescent="0.15">
      <c r="B57" s="124"/>
      <c r="C57" s="1216" t="s">
        <v>48</v>
      </c>
      <c r="D57" s="1216"/>
      <c r="E57" s="1217"/>
      <c r="F57" s="127">
        <v>311</v>
      </c>
      <c r="G57" s="127">
        <v>658</v>
      </c>
      <c r="H57" s="128">
        <v>1259</v>
      </c>
    </row>
    <row r="58" spans="2:8" ht="45.75" customHeight="1" x14ac:dyDescent="0.15">
      <c r="B58" s="129"/>
      <c r="C58" s="1204" t="s">
        <v>554</v>
      </c>
      <c r="D58" s="1205"/>
      <c r="E58" s="1206"/>
      <c r="F58" s="130" t="s">
        <v>573</v>
      </c>
      <c r="G58" s="130">
        <v>300</v>
      </c>
      <c r="H58" s="131">
        <v>800</v>
      </c>
    </row>
    <row r="59" spans="2:8" ht="45.75" customHeight="1" x14ac:dyDescent="0.15">
      <c r="B59" s="129"/>
      <c r="C59" s="1204" t="s">
        <v>555</v>
      </c>
      <c r="D59" s="1205"/>
      <c r="E59" s="1206"/>
      <c r="F59" s="130">
        <v>27</v>
      </c>
      <c r="G59" s="130">
        <v>47</v>
      </c>
      <c r="H59" s="131">
        <v>76</v>
      </c>
    </row>
    <row r="60" spans="2:8" ht="45.75" customHeight="1" x14ac:dyDescent="0.15">
      <c r="B60" s="129"/>
      <c r="C60" s="1204" t="s">
        <v>556</v>
      </c>
      <c r="D60" s="1205"/>
      <c r="E60" s="1206"/>
      <c r="F60" s="130">
        <v>61</v>
      </c>
      <c r="G60" s="130">
        <v>61</v>
      </c>
      <c r="H60" s="131">
        <v>61</v>
      </c>
    </row>
    <row r="61" spans="2:8" ht="45.75" customHeight="1" x14ac:dyDescent="0.15">
      <c r="B61" s="129"/>
      <c r="C61" s="1204" t="s">
        <v>558</v>
      </c>
      <c r="D61" s="1205"/>
      <c r="E61" s="1206"/>
      <c r="F61" s="130">
        <v>37</v>
      </c>
      <c r="G61" s="130">
        <v>39</v>
      </c>
      <c r="H61" s="131">
        <v>57</v>
      </c>
    </row>
    <row r="62" spans="2:8" ht="45.75" customHeight="1" thickBot="1" x14ac:dyDescent="0.2">
      <c r="B62" s="132"/>
      <c r="C62" s="1207" t="s">
        <v>557</v>
      </c>
      <c r="D62" s="1208"/>
      <c r="E62" s="1209"/>
      <c r="F62" s="133">
        <v>31</v>
      </c>
      <c r="G62" s="133">
        <v>42</v>
      </c>
      <c r="H62" s="134">
        <v>51</v>
      </c>
    </row>
    <row r="63" spans="2:8" ht="52.5" customHeight="1" thickBot="1" x14ac:dyDescent="0.2">
      <c r="B63" s="135"/>
      <c r="C63" s="1210" t="s">
        <v>49</v>
      </c>
      <c r="D63" s="1210"/>
      <c r="E63" s="1211"/>
      <c r="F63" s="136">
        <v>1949</v>
      </c>
      <c r="G63" s="136">
        <v>3144</v>
      </c>
      <c r="H63" s="137">
        <v>3855</v>
      </c>
    </row>
    <row r="64" spans="2:8" x14ac:dyDescent="0.15"/>
  </sheetData>
  <sheetProtection algorithmName="SHA-512" hashValue="qi7r3ZGh5NTmXGsYmRJajcXIn1rn9ZxmXD9MqNck6KMNdgRzZInDNEh62bRBOKCtixX7DdD0LeHLfBZPwkB1ww==" saltValue="lYoPs2QWGpxLjKjHCFLD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M46" zoomScaleNormal="100" zoomScaleSheetLayoutView="55" workbookViewId="0">
      <selection activeCell="AL64" sqref="AL64"/>
    </sheetView>
  </sheetViews>
  <sheetFormatPr defaultColWidth="0" defaultRowHeight="13.5" customHeight="1" zeroHeight="1" x14ac:dyDescent="0.15"/>
  <cols>
    <col min="1" max="1" width="6.375" style="1220" customWidth="1"/>
    <col min="2" max="107" width="2.5" style="1220" customWidth="1"/>
    <col min="108" max="108" width="6.125" style="1227" customWidth="1"/>
    <col min="109" max="109" width="5.875" style="1226" customWidth="1"/>
    <col min="110" max="16384" width="8.625" style="1220" hidden="1"/>
  </cols>
  <sheetData>
    <row r="1" spans="1:109" ht="42.75" customHeight="1" x14ac:dyDescent="0.15">
      <c r="A1" s="1218"/>
      <c r="B1" s="1219"/>
      <c r="DD1" s="1220"/>
      <c r="DE1" s="1220"/>
    </row>
    <row r="2" spans="1:109" ht="25.5" customHeight="1" x14ac:dyDescent="0.15">
      <c r="A2" s="1221"/>
      <c r="C2" s="1221"/>
      <c r="O2" s="1221"/>
      <c r="P2" s="1221"/>
      <c r="Q2" s="1221"/>
      <c r="R2" s="1221"/>
      <c r="S2" s="1221"/>
      <c r="T2" s="1221"/>
      <c r="U2" s="1221"/>
      <c r="V2" s="1221"/>
      <c r="W2" s="1221"/>
      <c r="X2" s="1221"/>
      <c r="Y2" s="1221"/>
      <c r="Z2" s="1221"/>
      <c r="AA2" s="1221"/>
      <c r="AB2" s="1221"/>
      <c r="AC2" s="1221"/>
      <c r="AD2" s="1221"/>
      <c r="AE2" s="1221"/>
      <c r="AF2" s="1221"/>
      <c r="AG2" s="1221"/>
      <c r="AH2" s="1221"/>
      <c r="AI2" s="1221"/>
      <c r="AU2" s="1221"/>
      <c r="BG2" s="1221"/>
      <c r="BS2" s="1221"/>
      <c r="CE2" s="1221"/>
      <c r="CQ2" s="1221"/>
      <c r="DD2" s="1220"/>
      <c r="DE2" s="1220"/>
    </row>
    <row r="3" spans="1:109" ht="25.5" customHeight="1" x14ac:dyDescent="0.15">
      <c r="A3" s="1221"/>
      <c r="C3" s="1221"/>
      <c r="O3" s="1221"/>
      <c r="P3" s="1221"/>
      <c r="Q3" s="1221"/>
      <c r="R3" s="1221"/>
      <c r="S3" s="1221"/>
      <c r="T3" s="1221"/>
      <c r="U3" s="1221"/>
      <c r="V3" s="1221"/>
      <c r="W3" s="1221"/>
      <c r="X3" s="1221"/>
      <c r="Y3" s="1221"/>
      <c r="Z3" s="1221"/>
      <c r="AA3" s="1221"/>
      <c r="AB3" s="1221"/>
      <c r="AC3" s="1221"/>
      <c r="AD3" s="1221"/>
      <c r="AE3" s="1221"/>
      <c r="AF3" s="1221"/>
      <c r="AG3" s="1221"/>
      <c r="AH3" s="1221"/>
      <c r="AI3" s="1221"/>
      <c r="AU3" s="1221"/>
      <c r="BG3" s="1221"/>
      <c r="BS3" s="1221"/>
      <c r="CE3" s="1221"/>
      <c r="CQ3" s="1221"/>
      <c r="DD3" s="1220"/>
      <c r="DE3" s="1220"/>
    </row>
    <row r="4" spans="1:109" s="259" customFormat="1" x14ac:dyDescent="0.15">
      <c r="A4" s="1221"/>
      <c r="B4" s="1221"/>
      <c r="C4" s="1221"/>
      <c r="D4" s="1221"/>
      <c r="E4" s="1221"/>
      <c r="F4" s="1221"/>
      <c r="G4" s="1221"/>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c r="CK4" s="1221"/>
      <c r="CL4" s="1221"/>
      <c r="CM4" s="1221"/>
      <c r="CN4" s="1221"/>
      <c r="CO4" s="1221"/>
      <c r="CP4" s="1221"/>
      <c r="CQ4" s="1221"/>
      <c r="CR4" s="1221"/>
      <c r="CS4" s="1221"/>
      <c r="CT4" s="1221"/>
      <c r="CU4" s="1221"/>
      <c r="CV4" s="1221"/>
      <c r="CW4" s="1221"/>
      <c r="CX4" s="1221"/>
      <c r="CY4" s="1221"/>
      <c r="CZ4" s="1221"/>
      <c r="DA4" s="1221"/>
      <c r="DB4" s="1221"/>
      <c r="DC4" s="1221"/>
      <c r="DD4" s="1221"/>
      <c r="DE4" s="1221"/>
    </row>
    <row r="5" spans="1:109" s="259" customFormat="1" x14ac:dyDescent="0.15">
      <c r="A5" s="1221"/>
      <c r="B5" s="1221"/>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c r="CK5" s="1221"/>
      <c r="CL5" s="1221"/>
      <c r="CM5" s="1221"/>
      <c r="CN5" s="1221"/>
      <c r="CO5" s="1221"/>
      <c r="CP5" s="1221"/>
      <c r="CQ5" s="1221"/>
      <c r="CR5" s="1221"/>
      <c r="CS5" s="1221"/>
      <c r="CT5" s="1221"/>
      <c r="CU5" s="1221"/>
      <c r="CV5" s="1221"/>
      <c r="CW5" s="1221"/>
      <c r="CX5" s="1221"/>
      <c r="CY5" s="1221"/>
      <c r="CZ5" s="1221"/>
      <c r="DA5" s="1221"/>
      <c r="DB5" s="1221"/>
      <c r="DC5" s="1221"/>
      <c r="DD5" s="1221"/>
      <c r="DE5" s="1221"/>
    </row>
    <row r="6" spans="1:109" s="259" customFormat="1" x14ac:dyDescent="0.15">
      <c r="A6" s="1221"/>
      <c r="B6" s="1221"/>
      <c r="C6" s="1221"/>
      <c r="D6" s="1221"/>
      <c r="E6" s="1221"/>
      <c r="F6" s="1221"/>
      <c r="G6" s="1221"/>
      <c r="H6" s="1221"/>
      <c r="I6" s="1221"/>
      <c r="J6" s="1221"/>
      <c r="K6" s="1221"/>
      <c r="L6" s="1221"/>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c r="CK6" s="1221"/>
      <c r="CL6" s="1221"/>
      <c r="CM6" s="1221"/>
      <c r="CN6" s="1221"/>
      <c r="CO6" s="1221"/>
      <c r="CP6" s="1221"/>
      <c r="CQ6" s="1221"/>
      <c r="CR6" s="1221"/>
      <c r="CS6" s="1221"/>
      <c r="CT6" s="1221"/>
      <c r="CU6" s="1221"/>
      <c r="CV6" s="1221"/>
      <c r="CW6" s="1221"/>
      <c r="CX6" s="1221"/>
      <c r="CY6" s="1221"/>
      <c r="CZ6" s="1221"/>
      <c r="DA6" s="1221"/>
      <c r="DB6" s="1221"/>
      <c r="DC6" s="1221"/>
      <c r="DD6" s="1221"/>
      <c r="DE6" s="1221"/>
    </row>
    <row r="7" spans="1:109" s="259" customFormat="1" x14ac:dyDescent="0.15">
      <c r="A7" s="1221"/>
      <c r="B7" s="1221"/>
      <c r="C7" s="1221"/>
      <c r="D7" s="1221"/>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1"/>
      <c r="BC7" s="1221"/>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259" customFormat="1" x14ac:dyDescent="0.15">
      <c r="A8" s="1221"/>
      <c r="B8" s="1221"/>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1"/>
      <c r="AX8" s="1221"/>
      <c r="AY8" s="1221"/>
      <c r="AZ8" s="1221"/>
      <c r="BA8" s="1221"/>
      <c r="BB8" s="1221"/>
      <c r="BC8" s="1221"/>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c r="CK8" s="1221"/>
      <c r="CL8" s="1221"/>
      <c r="CM8" s="1221"/>
      <c r="CN8" s="1221"/>
      <c r="CO8" s="1221"/>
      <c r="CP8" s="1221"/>
      <c r="CQ8" s="1221"/>
      <c r="CR8" s="1221"/>
      <c r="CS8" s="1221"/>
      <c r="CT8" s="1221"/>
      <c r="CU8" s="1221"/>
      <c r="CV8" s="1221"/>
      <c r="CW8" s="1221"/>
      <c r="CX8" s="1221"/>
      <c r="CY8" s="1221"/>
      <c r="CZ8" s="1221"/>
      <c r="DA8" s="1221"/>
      <c r="DB8" s="1221"/>
      <c r="DC8" s="1221"/>
      <c r="DD8" s="1221"/>
      <c r="DE8" s="1221"/>
    </row>
    <row r="9" spans="1:109" s="259" customFormat="1" x14ac:dyDescent="0.15">
      <c r="A9" s="1221"/>
      <c r="B9" s="1221"/>
      <c r="C9" s="1221"/>
      <c r="D9" s="1221"/>
      <c r="E9" s="1221"/>
      <c r="F9" s="1221"/>
      <c r="G9" s="1221"/>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1221"/>
      <c r="AK9" s="1221"/>
      <c r="AL9" s="1221"/>
      <c r="AM9" s="1221"/>
      <c r="AN9" s="1221"/>
      <c r="AO9" s="1221"/>
      <c r="AP9" s="1221"/>
      <c r="AQ9" s="1221"/>
      <c r="AR9" s="1221"/>
      <c r="AS9" s="1221"/>
      <c r="AT9" s="1221"/>
      <c r="AU9" s="1221"/>
      <c r="AV9" s="1221"/>
      <c r="AW9" s="1221"/>
      <c r="AX9" s="1221"/>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c r="CK9" s="1221"/>
      <c r="CL9" s="1221"/>
      <c r="CM9" s="1221"/>
      <c r="CN9" s="1221"/>
      <c r="CO9" s="1221"/>
      <c r="CP9" s="1221"/>
      <c r="CQ9" s="1221"/>
      <c r="CR9" s="1221"/>
      <c r="CS9" s="1221"/>
      <c r="CT9" s="1221"/>
      <c r="CU9" s="1221"/>
      <c r="CV9" s="1221"/>
      <c r="CW9" s="1221"/>
      <c r="CX9" s="1221"/>
      <c r="CY9" s="1221"/>
      <c r="CZ9" s="1221"/>
      <c r="DA9" s="1221"/>
      <c r="DB9" s="1221"/>
      <c r="DC9" s="1221"/>
      <c r="DD9" s="1221"/>
      <c r="DE9" s="1221"/>
    </row>
    <row r="10" spans="1:109" s="259" customFormat="1" x14ac:dyDescent="0.15">
      <c r="A10" s="1221"/>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row>
    <row r="11" spans="1:109" s="259" customFormat="1" x14ac:dyDescent="0.15">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c r="CK11" s="1221"/>
      <c r="CL11" s="1221"/>
      <c r="CM11" s="1221"/>
      <c r="CN11" s="1221"/>
      <c r="CO11" s="1221"/>
      <c r="CP11" s="1221"/>
      <c r="CQ11" s="1221"/>
      <c r="CR11" s="1221"/>
      <c r="CS11" s="1221"/>
      <c r="CT11" s="1221"/>
      <c r="CU11" s="1221"/>
      <c r="CV11" s="1221"/>
      <c r="CW11" s="1221"/>
      <c r="CX11" s="1221"/>
      <c r="CY11" s="1221"/>
      <c r="CZ11" s="1221"/>
      <c r="DA11" s="1221"/>
      <c r="DB11" s="1221"/>
      <c r="DC11" s="1221"/>
      <c r="DD11" s="1221"/>
      <c r="DE11" s="1221"/>
    </row>
    <row r="12" spans="1:109" s="259" customFormat="1" x14ac:dyDescent="0.15">
      <c r="A12" s="1221"/>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row>
    <row r="13" spans="1:109" s="259" customFormat="1" x14ac:dyDescent="0.15">
      <c r="A13" s="1221"/>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row>
    <row r="14" spans="1:109" s="259" customFormat="1" x14ac:dyDescent="0.15">
      <c r="A14" s="1221"/>
      <c r="B14" s="1221"/>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row>
    <row r="15" spans="1:109" s="259" customFormat="1" x14ac:dyDescent="0.15">
      <c r="A15" s="1220"/>
      <c r="B15" s="1221"/>
      <c r="C15" s="1221"/>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row>
    <row r="16" spans="1:109" s="259" customFormat="1" x14ac:dyDescent="0.15">
      <c r="A16" s="1220"/>
      <c r="B16" s="1221"/>
      <c r="C16" s="1221"/>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row>
    <row r="17" spans="1:109" s="259" customFormat="1" x14ac:dyDescent="0.15">
      <c r="A17" s="1220"/>
      <c r="B17" s="1221"/>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row>
    <row r="18" spans="1:109" s="259" customFormat="1" x14ac:dyDescent="0.15">
      <c r="A18" s="1220"/>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row>
    <row r="19" spans="1:109" x14ac:dyDescent="0.15">
      <c r="DD19" s="1220"/>
      <c r="DE19" s="1220"/>
    </row>
    <row r="20" spans="1:109" x14ac:dyDescent="0.15">
      <c r="DD20" s="1220"/>
      <c r="DE20" s="1220"/>
    </row>
    <row r="21" spans="1:109" ht="17.25" customHeight="1" x14ac:dyDescent="0.15">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20"/>
    </row>
    <row r="22" spans="1:109" ht="17.25" customHeight="1" x14ac:dyDescent="0.15">
      <c r="B22" s="1226"/>
    </row>
    <row r="23" spans="1:109" x14ac:dyDescent="0.15">
      <c r="B23" s="1226"/>
    </row>
    <row r="24" spans="1:109" x14ac:dyDescent="0.15">
      <c r="B24" s="1226"/>
    </row>
    <row r="25" spans="1:109" x14ac:dyDescent="0.15">
      <c r="B25" s="1226"/>
    </row>
    <row r="26" spans="1:109" x14ac:dyDescent="0.15">
      <c r="B26" s="1226"/>
    </row>
    <row r="27" spans="1:109" x14ac:dyDescent="0.15">
      <c r="B27" s="1226"/>
    </row>
    <row r="28" spans="1:109" x14ac:dyDescent="0.15">
      <c r="B28" s="1226"/>
    </row>
    <row r="29" spans="1:109" x14ac:dyDescent="0.15">
      <c r="B29" s="1226"/>
    </row>
    <row r="30" spans="1:109" x14ac:dyDescent="0.15">
      <c r="B30" s="1226"/>
    </row>
    <row r="31" spans="1:109" x14ac:dyDescent="0.15">
      <c r="B31" s="1226"/>
    </row>
    <row r="32" spans="1:109" x14ac:dyDescent="0.15">
      <c r="B32" s="1226"/>
    </row>
    <row r="33" spans="2:109" x14ac:dyDescent="0.15">
      <c r="B33" s="1226"/>
    </row>
    <row r="34" spans="2:109" x14ac:dyDescent="0.15">
      <c r="B34" s="1226"/>
    </row>
    <row r="35" spans="2:109" x14ac:dyDescent="0.15">
      <c r="B35" s="1226"/>
    </row>
    <row r="36" spans="2:109" x14ac:dyDescent="0.15">
      <c r="B36" s="1226"/>
    </row>
    <row r="37" spans="2:109" x14ac:dyDescent="0.15">
      <c r="B37" s="1226"/>
    </row>
    <row r="38" spans="2:109" x14ac:dyDescent="0.15">
      <c r="B38" s="1226"/>
    </row>
    <row r="39" spans="2:109" x14ac:dyDescent="0.15">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x14ac:dyDescent="0.15">
      <c r="B40" s="1231"/>
      <c r="DD40" s="1231"/>
      <c r="DE40" s="1220"/>
    </row>
    <row r="41" spans="2:109" ht="17.25" x14ac:dyDescent="0.15">
      <c r="B41" s="1232" t="s">
        <v>574</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x14ac:dyDescent="0.15">
      <c r="B42" s="1226"/>
      <c r="G42" s="1233"/>
      <c r="I42" s="1234"/>
      <c r="J42" s="1234"/>
      <c r="K42" s="1234"/>
      <c r="AM42" s="1233"/>
      <c r="AN42" s="1233" t="s">
        <v>575</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15">
      <c r="B43" s="1226"/>
      <c r="AN43" s="1235" t="s">
        <v>576</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x14ac:dyDescent="0.15">
      <c r="B49" s="1226"/>
      <c r="AN49" s="1220" t="s">
        <v>577</v>
      </c>
    </row>
    <row r="50" spans="1:109" x14ac:dyDescent="0.15">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529</v>
      </c>
      <c r="BQ50" s="1251"/>
      <c r="BR50" s="1251"/>
      <c r="BS50" s="1251"/>
      <c r="BT50" s="1251"/>
      <c r="BU50" s="1251"/>
      <c r="BV50" s="1251"/>
      <c r="BW50" s="1251"/>
      <c r="BX50" s="1251" t="s">
        <v>530</v>
      </c>
      <c r="BY50" s="1251"/>
      <c r="BZ50" s="1251"/>
      <c r="CA50" s="1251"/>
      <c r="CB50" s="1251"/>
      <c r="CC50" s="1251"/>
      <c r="CD50" s="1251"/>
      <c r="CE50" s="1251"/>
      <c r="CF50" s="1251" t="s">
        <v>531</v>
      </c>
      <c r="CG50" s="1251"/>
      <c r="CH50" s="1251"/>
      <c r="CI50" s="1251"/>
      <c r="CJ50" s="1251"/>
      <c r="CK50" s="1251"/>
      <c r="CL50" s="1251"/>
      <c r="CM50" s="1251"/>
      <c r="CN50" s="1251" t="s">
        <v>532</v>
      </c>
      <c r="CO50" s="1251"/>
      <c r="CP50" s="1251"/>
      <c r="CQ50" s="1251"/>
      <c r="CR50" s="1251"/>
      <c r="CS50" s="1251"/>
      <c r="CT50" s="1251"/>
      <c r="CU50" s="1251"/>
      <c r="CV50" s="1251" t="s">
        <v>533</v>
      </c>
      <c r="CW50" s="1251"/>
      <c r="CX50" s="1251"/>
      <c r="CY50" s="1251"/>
      <c r="CZ50" s="1251"/>
      <c r="DA50" s="1251"/>
      <c r="DB50" s="1251"/>
      <c r="DC50" s="1251"/>
    </row>
    <row r="51" spans="1:109" ht="13.5" customHeight="1" x14ac:dyDescent="0.15">
      <c r="B51" s="1226"/>
      <c r="G51" s="1252"/>
      <c r="H51" s="1252"/>
      <c r="I51" s="1253"/>
      <c r="J51" s="1253"/>
      <c r="K51" s="1254"/>
      <c r="L51" s="1254"/>
      <c r="M51" s="1254"/>
      <c r="N51" s="1254"/>
      <c r="AM51" s="1244"/>
      <c r="AN51" s="1255" t="s">
        <v>578</v>
      </c>
      <c r="AO51" s="1255"/>
      <c r="AP51" s="1255"/>
      <c r="AQ51" s="1255"/>
      <c r="AR51" s="1255"/>
      <c r="AS51" s="1255"/>
      <c r="AT51" s="1255"/>
      <c r="AU51" s="1255"/>
      <c r="AV51" s="1255"/>
      <c r="AW51" s="1255"/>
      <c r="AX51" s="1255"/>
      <c r="AY51" s="1255"/>
      <c r="AZ51" s="1255"/>
      <c r="BA51" s="1255"/>
      <c r="BB51" s="1255" t="s">
        <v>579</v>
      </c>
      <c r="BC51" s="1255"/>
      <c r="BD51" s="1255"/>
      <c r="BE51" s="1255"/>
      <c r="BF51" s="1255"/>
      <c r="BG51" s="1255"/>
      <c r="BH51" s="1255"/>
      <c r="BI51" s="1255"/>
      <c r="BJ51" s="1255"/>
      <c r="BK51" s="1255"/>
      <c r="BL51" s="1255"/>
      <c r="BM51" s="1255"/>
      <c r="BN51" s="1255"/>
      <c r="BO51" s="1255"/>
      <c r="BP51" s="1256">
        <v>70</v>
      </c>
      <c r="BQ51" s="1256"/>
      <c r="BR51" s="1256"/>
      <c r="BS51" s="1256"/>
      <c r="BT51" s="1256"/>
      <c r="BU51" s="1256"/>
      <c r="BV51" s="1256"/>
      <c r="BW51" s="1256"/>
      <c r="BX51" s="1256">
        <v>51.2</v>
      </c>
      <c r="BY51" s="1256"/>
      <c r="BZ51" s="1256"/>
      <c r="CA51" s="1256"/>
      <c r="CB51" s="1256"/>
      <c r="CC51" s="1256"/>
      <c r="CD51" s="1256"/>
      <c r="CE51" s="1256"/>
      <c r="CF51" s="1256">
        <v>41</v>
      </c>
      <c r="CG51" s="1256"/>
      <c r="CH51" s="1256"/>
      <c r="CI51" s="1256"/>
      <c r="CJ51" s="1256"/>
      <c r="CK51" s="1256"/>
      <c r="CL51" s="1256"/>
      <c r="CM51" s="1256"/>
      <c r="CN51" s="1256">
        <v>19.899999999999999</v>
      </c>
      <c r="CO51" s="1256"/>
      <c r="CP51" s="1256"/>
      <c r="CQ51" s="1256"/>
      <c r="CR51" s="1256"/>
      <c r="CS51" s="1256"/>
      <c r="CT51" s="1256"/>
      <c r="CU51" s="1256"/>
      <c r="CV51" s="1256">
        <v>16.600000000000001</v>
      </c>
      <c r="CW51" s="1256"/>
      <c r="CX51" s="1256"/>
      <c r="CY51" s="1256"/>
      <c r="CZ51" s="1256"/>
      <c r="DA51" s="1256"/>
      <c r="DB51" s="1256"/>
      <c r="DC51" s="1256"/>
    </row>
    <row r="52" spans="1:109" x14ac:dyDescent="0.15">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580</v>
      </c>
      <c r="BC53" s="1255"/>
      <c r="BD53" s="1255"/>
      <c r="BE53" s="1255"/>
      <c r="BF53" s="1255"/>
      <c r="BG53" s="1255"/>
      <c r="BH53" s="1255"/>
      <c r="BI53" s="1255"/>
      <c r="BJ53" s="1255"/>
      <c r="BK53" s="1255"/>
      <c r="BL53" s="1255"/>
      <c r="BM53" s="1255"/>
      <c r="BN53" s="1255"/>
      <c r="BO53" s="1255"/>
      <c r="BP53" s="1256">
        <v>59.6</v>
      </c>
      <c r="BQ53" s="1256"/>
      <c r="BR53" s="1256"/>
      <c r="BS53" s="1256"/>
      <c r="BT53" s="1256"/>
      <c r="BU53" s="1256"/>
      <c r="BV53" s="1256"/>
      <c r="BW53" s="1256"/>
      <c r="BX53" s="1256">
        <v>59.7</v>
      </c>
      <c r="BY53" s="1256"/>
      <c r="BZ53" s="1256"/>
      <c r="CA53" s="1256"/>
      <c r="CB53" s="1256"/>
      <c r="CC53" s="1256"/>
      <c r="CD53" s="1256"/>
      <c r="CE53" s="1256"/>
      <c r="CF53" s="1256">
        <v>61.6</v>
      </c>
      <c r="CG53" s="1256"/>
      <c r="CH53" s="1256"/>
      <c r="CI53" s="1256"/>
      <c r="CJ53" s="1256"/>
      <c r="CK53" s="1256"/>
      <c r="CL53" s="1256"/>
      <c r="CM53" s="1256"/>
      <c r="CN53" s="1256">
        <v>62.9</v>
      </c>
      <c r="CO53" s="1256"/>
      <c r="CP53" s="1256"/>
      <c r="CQ53" s="1256"/>
      <c r="CR53" s="1256"/>
      <c r="CS53" s="1256"/>
      <c r="CT53" s="1256"/>
      <c r="CU53" s="1256"/>
      <c r="CV53" s="1256">
        <v>64.5</v>
      </c>
      <c r="CW53" s="1256"/>
      <c r="CX53" s="1256"/>
      <c r="CY53" s="1256"/>
      <c r="CZ53" s="1256"/>
      <c r="DA53" s="1256"/>
      <c r="DB53" s="1256"/>
      <c r="DC53" s="1256"/>
    </row>
    <row r="54" spans="1:109" x14ac:dyDescent="0.15">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4"/>
      <c r="B55" s="1226"/>
      <c r="G55" s="1245"/>
      <c r="H55" s="1245"/>
      <c r="I55" s="1245"/>
      <c r="J55" s="1245"/>
      <c r="K55" s="1254"/>
      <c r="L55" s="1254"/>
      <c r="M55" s="1254"/>
      <c r="N55" s="1254"/>
      <c r="AN55" s="1251" t="s">
        <v>581</v>
      </c>
      <c r="AO55" s="1251"/>
      <c r="AP55" s="1251"/>
      <c r="AQ55" s="1251"/>
      <c r="AR55" s="1251"/>
      <c r="AS55" s="1251"/>
      <c r="AT55" s="1251"/>
      <c r="AU55" s="1251"/>
      <c r="AV55" s="1251"/>
      <c r="AW55" s="1251"/>
      <c r="AX55" s="1251"/>
      <c r="AY55" s="1251"/>
      <c r="AZ55" s="1251"/>
      <c r="BA55" s="1251"/>
      <c r="BB55" s="1255" t="s">
        <v>579</v>
      </c>
      <c r="BC55" s="1255"/>
      <c r="BD55" s="1255"/>
      <c r="BE55" s="1255"/>
      <c r="BF55" s="1255"/>
      <c r="BG55" s="1255"/>
      <c r="BH55" s="1255"/>
      <c r="BI55" s="1255"/>
      <c r="BJ55" s="1255"/>
      <c r="BK55" s="1255"/>
      <c r="BL55" s="1255"/>
      <c r="BM55" s="1255"/>
      <c r="BN55" s="1255"/>
      <c r="BO55" s="1255"/>
      <c r="BP55" s="1256">
        <v>49.1</v>
      </c>
      <c r="BQ55" s="1256"/>
      <c r="BR55" s="1256"/>
      <c r="BS55" s="1256"/>
      <c r="BT55" s="1256"/>
      <c r="BU55" s="1256"/>
      <c r="BV55" s="1256"/>
      <c r="BW55" s="1256"/>
      <c r="BX55" s="1256">
        <v>41.5</v>
      </c>
      <c r="BY55" s="1256"/>
      <c r="BZ55" s="1256"/>
      <c r="CA55" s="1256"/>
      <c r="CB55" s="1256"/>
      <c r="CC55" s="1256"/>
      <c r="CD55" s="1256"/>
      <c r="CE55" s="1256"/>
      <c r="CF55" s="1256">
        <v>25.2</v>
      </c>
      <c r="CG55" s="1256"/>
      <c r="CH55" s="1256"/>
      <c r="CI55" s="1256"/>
      <c r="CJ55" s="1256"/>
      <c r="CK55" s="1256"/>
      <c r="CL55" s="1256"/>
      <c r="CM55" s="1256"/>
      <c r="CN55" s="1256">
        <v>15.7</v>
      </c>
      <c r="CO55" s="1256"/>
      <c r="CP55" s="1256"/>
      <c r="CQ55" s="1256"/>
      <c r="CR55" s="1256"/>
      <c r="CS55" s="1256"/>
      <c r="CT55" s="1256"/>
      <c r="CU55" s="1256"/>
      <c r="CV55" s="1256">
        <v>10.199999999999999</v>
      </c>
      <c r="CW55" s="1256"/>
      <c r="CX55" s="1256"/>
      <c r="CY55" s="1256"/>
      <c r="CZ55" s="1256"/>
      <c r="DA55" s="1256"/>
      <c r="DB55" s="1256"/>
      <c r="DC55" s="1256"/>
    </row>
    <row r="56" spans="1:109" x14ac:dyDescent="0.15">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x14ac:dyDescent="0.15">
      <c r="B57" s="1257"/>
      <c r="G57" s="1245"/>
      <c r="H57" s="1245"/>
      <c r="I57" s="1258"/>
      <c r="J57" s="1258"/>
      <c r="K57" s="1254"/>
      <c r="L57" s="1254"/>
      <c r="M57" s="1254"/>
      <c r="N57" s="1254"/>
      <c r="AM57" s="1220"/>
      <c r="AN57" s="1251"/>
      <c r="AO57" s="1251"/>
      <c r="AP57" s="1251"/>
      <c r="AQ57" s="1251"/>
      <c r="AR57" s="1251"/>
      <c r="AS57" s="1251"/>
      <c r="AT57" s="1251"/>
      <c r="AU57" s="1251"/>
      <c r="AV57" s="1251"/>
      <c r="AW57" s="1251"/>
      <c r="AX57" s="1251"/>
      <c r="AY57" s="1251"/>
      <c r="AZ57" s="1251"/>
      <c r="BA57" s="1251"/>
      <c r="BB57" s="1255" t="s">
        <v>580</v>
      </c>
      <c r="BC57" s="1255"/>
      <c r="BD57" s="1255"/>
      <c r="BE57" s="1255"/>
      <c r="BF57" s="1255"/>
      <c r="BG57" s="1255"/>
      <c r="BH57" s="1255"/>
      <c r="BI57" s="1255"/>
      <c r="BJ57" s="1255"/>
      <c r="BK57" s="1255"/>
      <c r="BL57" s="1255"/>
      <c r="BM57" s="1255"/>
      <c r="BN57" s="1255"/>
      <c r="BO57" s="1255"/>
      <c r="BP57" s="1256">
        <v>61</v>
      </c>
      <c r="BQ57" s="1256"/>
      <c r="BR57" s="1256"/>
      <c r="BS57" s="1256"/>
      <c r="BT57" s="1256"/>
      <c r="BU57" s="1256"/>
      <c r="BV57" s="1256"/>
      <c r="BW57" s="1256"/>
      <c r="BX57" s="1256">
        <v>61.7</v>
      </c>
      <c r="BY57" s="1256"/>
      <c r="BZ57" s="1256"/>
      <c r="CA57" s="1256"/>
      <c r="CB57" s="1256"/>
      <c r="CC57" s="1256"/>
      <c r="CD57" s="1256"/>
      <c r="CE57" s="1256"/>
      <c r="CF57" s="1256">
        <v>62.5</v>
      </c>
      <c r="CG57" s="1256"/>
      <c r="CH57" s="1256"/>
      <c r="CI57" s="1256"/>
      <c r="CJ57" s="1256"/>
      <c r="CK57" s="1256"/>
      <c r="CL57" s="1256"/>
      <c r="CM57" s="1256"/>
      <c r="CN57" s="1256">
        <v>64.3</v>
      </c>
      <c r="CO57" s="1256"/>
      <c r="CP57" s="1256"/>
      <c r="CQ57" s="1256"/>
      <c r="CR57" s="1256"/>
      <c r="CS57" s="1256"/>
      <c r="CT57" s="1256"/>
      <c r="CU57" s="1256"/>
      <c r="CV57" s="1256">
        <v>64.7</v>
      </c>
      <c r="CW57" s="1256"/>
      <c r="CX57" s="1256"/>
      <c r="CY57" s="1256"/>
      <c r="CZ57" s="1256"/>
      <c r="DA57" s="1256"/>
      <c r="DB57" s="1256"/>
      <c r="DC57" s="1256"/>
      <c r="DD57" s="1259"/>
      <c r="DE57" s="1257"/>
    </row>
    <row r="58" spans="1:109" s="1234" customFormat="1" x14ac:dyDescent="0.15">
      <c r="A58" s="1220"/>
      <c r="B58" s="1257"/>
      <c r="G58" s="1245"/>
      <c r="H58" s="1245"/>
      <c r="I58" s="1258"/>
      <c r="J58" s="1258"/>
      <c r="K58" s="1254"/>
      <c r="L58" s="1254"/>
      <c r="M58" s="1254"/>
      <c r="N58" s="1254"/>
      <c r="AM58" s="1220"/>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4" customFormat="1" x14ac:dyDescent="0.15">
      <c r="A59" s="1220"/>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4" customFormat="1" x14ac:dyDescent="0.15">
      <c r="A60" s="1220"/>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4" customFormat="1" x14ac:dyDescent="0.15">
      <c r="A61" s="1220"/>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20"/>
    </row>
    <row r="63" spans="1:109" ht="17.25" x14ac:dyDescent="0.15">
      <c r="B63" s="1265" t="s">
        <v>582</v>
      </c>
    </row>
    <row r="64" spans="1:109" x14ac:dyDescent="0.15">
      <c r="B64" s="1226"/>
      <c r="G64" s="1233"/>
      <c r="I64" s="1266"/>
      <c r="J64" s="1266"/>
      <c r="K64" s="1266"/>
      <c r="L64" s="1266"/>
      <c r="M64" s="1266"/>
      <c r="N64" s="1267"/>
      <c r="AM64" s="1233"/>
      <c r="AN64" s="1233" t="s">
        <v>575</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x14ac:dyDescent="0.15">
      <c r="B65" s="1226"/>
      <c r="AN65" s="1235" t="s">
        <v>583</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1226"/>
      <c r="H70" s="1268"/>
      <c r="I70" s="1268"/>
      <c r="J70" s="1269"/>
      <c r="K70" s="1269"/>
      <c r="L70" s="1270"/>
      <c r="M70" s="1269"/>
      <c r="N70" s="1270"/>
      <c r="AN70" s="1244"/>
      <c r="AO70" s="1244"/>
      <c r="AP70" s="1244"/>
      <c r="AZ70" s="1244"/>
      <c r="BA70" s="1244"/>
      <c r="BB70" s="1244"/>
      <c r="BL70" s="1244"/>
      <c r="BM70" s="1244"/>
      <c r="BN70" s="1244"/>
      <c r="BX70" s="1244"/>
      <c r="BY70" s="1244"/>
      <c r="BZ70" s="1244"/>
      <c r="CJ70" s="1244"/>
      <c r="CK70" s="1244"/>
      <c r="CL70" s="1244"/>
      <c r="CV70" s="1244"/>
      <c r="CW70" s="1244"/>
      <c r="CX70" s="1244"/>
    </row>
    <row r="71" spans="2:107" x14ac:dyDescent="0.15">
      <c r="B71" s="1226"/>
      <c r="G71" s="1271"/>
      <c r="I71" s="1272"/>
      <c r="J71" s="1269"/>
      <c r="K71" s="1269"/>
      <c r="L71" s="1270"/>
      <c r="M71" s="1269"/>
      <c r="N71" s="1270"/>
      <c r="AM71" s="1271"/>
      <c r="AN71" s="1220" t="s">
        <v>577</v>
      </c>
    </row>
    <row r="72" spans="2:107" x14ac:dyDescent="0.15">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529</v>
      </c>
      <c r="BQ72" s="1251"/>
      <c r="BR72" s="1251"/>
      <c r="BS72" s="1251"/>
      <c r="BT72" s="1251"/>
      <c r="BU72" s="1251"/>
      <c r="BV72" s="1251"/>
      <c r="BW72" s="1251"/>
      <c r="BX72" s="1251" t="s">
        <v>530</v>
      </c>
      <c r="BY72" s="1251"/>
      <c r="BZ72" s="1251"/>
      <c r="CA72" s="1251"/>
      <c r="CB72" s="1251"/>
      <c r="CC72" s="1251"/>
      <c r="CD72" s="1251"/>
      <c r="CE72" s="1251"/>
      <c r="CF72" s="1251" t="s">
        <v>531</v>
      </c>
      <c r="CG72" s="1251"/>
      <c r="CH72" s="1251"/>
      <c r="CI72" s="1251"/>
      <c r="CJ72" s="1251"/>
      <c r="CK72" s="1251"/>
      <c r="CL72" s="1251"/>
      <c r="CM72" s="1251"/>
      <c r="CN72" s="1251" t="s">
        <v>532</v>
      </c>
      <c r="CO72" s="1251"/>
      <c r="CP72" s="1251"/>
      <c r="CQ72" s="1251"/>
      <c r="CR72" s="1251"/>
      <c r="CS72" s="1251"/>
      <c r="CT72" s="1251"/>
      <c r="CU72" s="1251"/>
      <c r="CV72" s="1251" t="s">
        <v>533</v>
      </c>
      <c r="CW72" s="1251"/>
      <c r="CX72" s="1251"/>
      <c r="CY72" s="1251"/>
      <c r="CZ72" s="1251"/>
      <c r="DA72" s="1251"/>
      <c r="DB72" s="1251"/>
      <c r="DC72" s="1251"/>
    </row>
    <row r="73" spans="2:107" x14ac:dyDescent="0.15">
      <c r="B73" s="1226"/>
      <c r="G73" s="1252"/>
      <c r="H73" s="1252"/>
      <c r="I73" s="1252"/>
      <c r="J73" s="1252"/>
      <c r="K73" s="1273"/>
      <c r="L73" s="1273"/>
      <c r="M73" s="1273"/>
      <c r="N73" s="1273"/>
      <c r="AM73" s="1244"/>
      <c r="AN73" s="1255" t="s">
        <v>578</v>
      </c>
      <c r="AO73" s="1255"/>
      <c r="AP73" s="1255"/>
      <c r="AQ73" s="1255"/>
      <c r="AR73" s="1255"/>
      <c r="AS73" s="1255"/>
      <c r="AT73" s="1255"/>
      <c r="AU73" s="1255"/>
      <c r="AV73" s="1255"/>
      <c r="AW73" s="1255"/>
      <c r="AX73" s="1255"/>
      <c r="AY73" s="1255"/>
      <c r="AZ73" s="1255"/>
      <c r="BA73" s="1255"/>
      <c r="BB73" s="1255" t="s">
        <v>579</v>
      </c>
      <c r="BC73" s="1255"/>
      <c r="BD73" s="1255"/>
      <c r="BE73" s="1255"/>
      <c r="BF73" s="1255"/>
      <c r="BG73" s="1255"/>
      <c r="BH73" s="1255"/>
      <c r="BI73" s="1255"/>
      <c r="BJ73" s="1255"/>
      <c r="BK73" s="1255"/>
      <c r="BL73" s="1255"/>
      <c r="BM73" s="1255"/>
      <c r="BN73" s="1255"/>
      <c r="BO73" s="1255"/>
      <c r="BP73" s="1256">
        <v>70</v>
      </c>
      <c r="BQ73" s="1256"/>
      <c r="BR73" s="1256"/>
      <c r="BS73" s="1256"/>
      <c r="BT73" s="1256"/>
      <c r="BU73" s="1256"/>
      <c r="BV73" s="1256"/>
      <c r="BW73" s="1256"/>
      <c r="BX73" s="1256">
        <v>51.2</v>
      </c>
      <c r="BY73" s="1256"/>
      <c r="BZ73" s="1256"/>
      <c r="CA73" s="1256"/>
      <c r="CB73" s="1256"/>
      <c r="CC73" s="1256"/>
      <c r="CD73" s="1256"/>
      <c r="CE73" s="1256"/>
      <c r="CF73" s="1256">
        <v>41</v>
      </c>
      <c r="CG73" s="1256"/>
      <c r="CH73" s="1256"/>
      <c r="CI73" s="1256"/>
      <c r="CJ73" s="1256"/>
      <c r="CK73" s="1256"/>
      <c r="CL73" s="1256"/>
      <c r="CM73" s="1256"/>
      <c r="CN73" s="1256">
        <v>19.899999999999999</v>
      </c>
      <c r="CO73" s="1256"/>
      <c r="CP73" s="1256"/>
      <c r="CQ73" s="1256"/>
      <c r="CR73" s="1256"/>
      <c r="CS73" s="1256"/>
      <c r="CT73" s="1256"/>
      <c r="CU73" s="1256"/>
      <c r="CV73" s="1256">
        <v>16.600000000000001</v>
      </c>
      <c r="CW73" s="1256"/>
      <c r="CX73" s="1256"/>
      <c r="CY73" s="1256"/>
      <c r="CZ73" s="1256"/>
      <c r="DA73" s="1256"/>
      <c r="DB73" s="1256"/>
      <c r="DC73" s="1256"/>
    </row>
    <row r="74" spans="2:107" x14ac:dyDescent="0.15">
      <c r="B74" s="1226"/>
      <c r="G74" s="1252"/>
      <c r="H74" s="1252"/>
      <c r="I74" s="1252"/>
      <c r="J74" s="1252"/>
      <c r="K74" s="1273"/>
      <c r="L74" s="1273"/>
      <c r="M74" s="1273"/>
      <c r="N74" s="1273"/>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584</v>
      </c>
      <c r="BC75" s="1255"/>
      <c r="BD75" s="1255"/>
      <c r="BE75" s="1255"/>
      <c r="BF75" s="1255"/>
      <c r="BG75" s="1255"/>
      <c r="BH75" s="1255"/>
      <c r="BI75" s="1255"/>
      <c r="BJ75" s="1255"/>
      <c r="BK75" s="1255"/>
      <c r="BL75" s="1255"/>
      <c r="BM75" s="1255"/>
      <c r="BN75" s="1255"/>
      <c r="BO75" s="1255"/>
      <c r="BP75" s="1256">
        <v>17.100000000000001</v>
      </c>
      <c r="BQ75" s="1256"/>
      <c r="BR75" s="1256"/>
      <c r="BS75" s="1256"/>
      <c r="BT75" s="1256"/>
      <c r="BU75" s="1256"/>
      <c r="BV75" s="1256"/>
      <c r="BW75" s="1256"/>
      <c r="BX75" s="1256">
        <v>15.6</v>
      </c>
      <c r="BY75" s="1256"/>
      <c r="BZ75" s="1256"/>
      <c r="CA75" s="1256"/>
      <c r="CB75" s="1256"/>
      <c r="CC75" s="1256"/>
      <c r="CD75" s="1256"/>
      <c r="CE75" s="1256"/>
      <c r="CF75" s="1256">
        <v>14.1</v>
      </c>
      <c r="CG75" s="1256"/>
      <c r="CH75" s="1256"/>
      <c r="CI75" s="1256"/>
      <c r="CJ75" s="1256"/>
      <c r="CK75" s="1256"/>
      <c r="CL75" s="1256"/>
      <c r="CM75" s="1256"/>
      <c r="CN75" s="1256">
        <v>13</v>
      </c>
      <c r="CO75" s="1256"/>
      <c r="CP75" s="1256"/>
      <c r="CQ75" s="1256"/>
      <c r="CR75" s="1256"/>
      <c r="CS75" s="1256"/>
      <c r="CT75" s="1256"/>
      <c r="CU75" s="1256"/>
      <c r="CV75" s="1256">
        <v>12.5</v>
      </c>
      <c r="CW75" s="1256"/>
      <c r="CX75" s="1256"/>
      <c r="CY75" s="1256"/>
      <c r="CZ75" s="1256"/>
      <c r="DA75" s="1256"/>
      <c r="DB75" s="1256"/>
      <c r="DC75" s="1256"/>
    </row>
    <row r="76" spans="2:107" x14ac:dyDescent="0.15">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6"/>
      <c r="G77" s="1245"/>
      <c r="H77" s="1245"/>
      <c r="I77" s="1245"/>
      <c r="J77" s="1245"/>
      <c r="K77" s="1273"/>
      <c r="L77" s="1273"/>
      <c r="M77" s="1273"/>
      <c r="N77" s="1273"/>
      <c r="AN77" s="1251" t="s">
        <v>581</v>
      </c>
      <c r="AO77" s="1251"/>
      <c r="AP77" s="1251"/>
      <c r="AQ77" s="1251"/>
      <c r="AR77" s="1251"/>
      <c r="AS77" s="1251"/>
      <c r="AT77" s="1251"/>
      <c r="AU77" s="1251"/>
      <c r="AV77" s="1251"/>
      <c r="AW77" s="1251"/>
      <c r="AX77" s="1251"/>
      <c r="AY77" s="1251"/>
      <c r="AZ77" s="1251"/>
      <c r="BA77" s="1251"/>
      <c r="BB77" s="1255" t="s">
        <v>579</v>
      </c>
      <c r="BC77" s="1255"/>
      <c r="BD77" s="1255"/>
      <c r="BE77" s="1255"/>
      <c r="BF77" s="1255"/>
      <c r="BG77" s="1255"/>
      <c r="BH77" s="1255"/>
      <c r="BI77" s="1255"/>
      <c r="BJ77" s="1255"/>
      <c r="BK77" s="1255"/>
      <c r="BL77" s="1255"/>
      <c r="BM77" s="1255"/>
      <c r="BN77" s="1255"/>
      <c r="BO77" s="1255"/>
      <c r="BP77" s="1256">
        <v>49.1</v>
      </c>
      <c r="BQ77" s="1256"/>
      <c r="BR77" s="1256"/>
      <c r="BS77" s="1256"/>
      <c r="BT77" s="1256"/>
      <c r="BU77" s="1256"/>
      <c r="BV77" s="1256"/>
      <c r="BW77" s="1256"/>
      <c r="BX77" s="1256">
        <v>41.5</v>
      </c>
      <c r="BY77" s="1256"/>
      <c r="BZ77" s="1256"/>
      <c r="CA77" s="1256"/>
      <c r="CB77" s="1256"/>
      <c r="CC77" s="1256"/>
      <c r="CD77" s="1256"/>
      <c r="CE77" s="1256"/>
      <c r="CF77" s="1256">
        <v>25.2</v>
      </c>
      <c r="CG77" s="1256"/>
      <c r="CH77" s="1256"/>
      <c r="CI77" s="1256"/>
      <c r="CJ77" s="1256"/>
      <c r="CK77" s="1256"/>
      <c r="CL77" s="1256"/>
      <c r="CM77" s="1256"/>
      <c r="CN77" s="1256">
        <v>15.7</v>
      </c>
      <c r="CO77" s="1256"/>
      <c r="CP77" s="1256"/>
      <c r="CQ77" s="1256"/>
      <c r="CR77" s="1256"/>
      <c r="CS77" s="1256"/>
      <c r="CT77" s="1256"/>
      <c r="CU77" s="1256"/>
      <c r="CV77" s="1256">
        <v>10.199999999999999</v>
      </c>
      <c r="CW77" s="1256"/>
      <c r="CX77" s="1256"/>
      <c r="CY77" s="1256"/>
      <c r="CZ77" s="1256"/>
      <c r="DA77" s="1256"/>
      <c r="DB77" s="1256"/>
      <c r="DC77" s="1256"/>
    </row>
    <row r="78" spans="2:107" x14ac:dyDescent="0.15">
      <c r="B78" s="1226"/>
      <c r="G78" s="1245"/>
      <c r="H78" s="1245"/>
      <c r="I78" s="1245"/>
      <c r="J78" s="1245"/>
      <c r="K78" s="1273"/>
      <c r="L78" s="1273"/>
      <c r="M78" s="1273"/>
      <c r="N78" s="1273"/>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6"/>
      <c r="G79" s="1245"/>
      <c r="H79" s="1245"/>
      <c r="I79" s="1258"/>
      <c r="J79" s="1258"/>
      <c r="K79" s="1274"/>
      <c r="L79" s="1274"/>
      <c r="M79" s="1274"/>
      <c r="N79" s="1274"/>
      <c r="AN79" s="1251"/>
      <c r="AO79" s="1251"/>
      <c r="AP79" s="1251"/>
      <c r="AQ79" s="1251"/>
      <c r="AR79" s="1251"/>
      <c r="AS79" s="1251"/>
      <c r="AT79" s="1251"/>
      <c r="AU79" s="1251"/>
      <c r="AV79" s="1251"/>
      <c r="AW79" s="1251"/>
      <c r="AX79" s="1251"/>
      <c r="AY79" s="1251"/>
      <c r="AZ79" s="1251"/>
      <c r="BA79" s="1251"/>
      <c r="BB79" s="1255" t="s">
        <v>584</v>
      </c>
      <c r="BC79" s="1255"/>
      <c r="BD79" s="1255"/>
      <c r="BE79" s="1255"/>
      <c r="BF79" s="1255"/>
      <c r="BG79" s="1255"/>
      <c r="BH79" s="1255"/>
      <c r="BI79" s="1255"/>
      <c r="BJ79" s="1255"/>
      <c r="BK79" s="1255"/>
      <c r="BL79" s="1255"/>
      <c r="BM79" s="1255"/>
      <c r="BN79" s="1255"/>
      <c r="BO79" s="1255"/>
      <c r="BP79" s="1256">
        <v>9.5</v>
      </c>
      <c r="BQ79" s="1256"/>
      <c r="BR79" s="1256"/>
      <c r="BS79" s="1256"/>
      <c r="BT79" s="1256"/>
      <c r="BU79" s="1256"/>
      <c r="BV79" s="1256"/>
      <c r="BW79" s="1256"/>
      <c r="BX79" s="1256">
        <v>9.1999999999999993</v>
      </c>
      <c r="BY79" s="1256"/>
      <c r="BZ79" s="1256"/>
      <c r="CA79" s="1256"/>
      <c r="CB79" s="1256"/>
      <c r="CC79" s="1256"/>
      <c r="CD79" s="1256"/>
      <c r="CE79" s="1256"/>
      <c r="CF79" s="1256">
        <v>8.9</v>
      </c>
      <c r="CG79" s="1256"/>
      <c r="CH79" s="1256"/>
      <c r="CI79" s="1256"/>
      <c r="CJ79" s="1256"/>
      <c r="CK79" s="1256"/>
      <c r="CL79" s="1256"/>
      <c r="CM79" s="1256"/>
      <c r="CN79" s="1256">
        <v>8.9</v>
      </c>
      <c r="CO79" s="1256"/>
      <c r="CP79" s="1256"/>
      <c r="CQ79" s="1256"/>
      <c r="CR79" s="1256"/>
      <c r="CS79" s="1256"/>
      <c r="CT79" s="1256"/>
      <c r="CU79" s="1256"/>
      <c r="CV79" s="1256">
        <v>9</v>
      </c>
      <c r="CW79" s="1256"/>
      <c r="CX79" s="1256"/>
      <c r="CY79" s="1256"/>
      <c r="CZ79" s="1256"/>
      <c r="DA79" s="1256"/>
      <c r="DB79" s="1256"/>
      <c r="DC79" s="1256"/>
    </row>
    <row r="80" spans="2:107" x14ac:dyDescent="0.15">
      <c r="B80" s="1226"/>
      <c r="G80" s="1245"/>
      <c r="H80" s="1245"/>
      <c r="I80" s="1258"/>
      <c r="J80" s="1258"/>
      <c r="K80" s="1274"/>
      <c r="L80" s="1274"/>
      <c r="M80" s="1274"/>
      <c r="N80" s="1274"/>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6"/>
    </row>
    <row r="82" spans="2:109" ht="17.25" x14ac:dyDescent="0.15">
      <c r="B82" s="1226"/>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x14ac:dyDescent="0.15">
      <c r="DD84" s="1220"/>
      <c r="DE84" s="1220"/>
    </row>
    <row r="85" spans="2:109" x14ac:dyDescent="0.15">
      <c r="DD85" s="1220"/>
      <c r="DE85" s="1220"/>
    </row>
  </sheetData>
  <sheetProtection algorithmName="SHA-512" hashValue="kbYEWg2PP/Xk4uOsGUnIlhdFmbEKrrS+x/NqJwTSk90HckhAmfE3AVR8Ew7kNW/oJI7s2znTXUh3sTyMwt5WqQ==" saltValue="9OHeWsyR5z0QnFxxBKiHj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80" zoomScaleNormal="80" zoomScaleSheetLayoutView="70" workbookViewId="0">
      <selection activeCell="BI111" sqref="BI11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CbqDlOBsUtPKV8MWmUxYsj894lWNHmfHQ+Sh7RlahcH7SpNv5DiGQrfmxegBtY4iCDj0F0eWVIRnvtMNny8EnA==" saltValue="AFzcRwGWMyGbVUXHVRsYm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W1" zoomScaleNormal="100" zoomScaleSheetLayoutView="55" workbookViewId="0">
      <selection activeCell="BI111" sqref="BI11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m4mjv+/vtK/zq9RXWayGbMcqs5rIyVjG/5XieSHntXn9AQDxiSBFaM7NU9OzFpuMsnNstUeb8rdYdQ/WJ8Qo1A==" saltValue="2rqpGSYlfFgYGG8q7Zbh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96485</v>
      </c>
      <c r="E3" s="156"/>
      <c r="F3" s="157">
        <v>94081</v>
      </c>
      <c r="G3" s="158"/>
      <c r="H3" s="159"/>
    </row>
    <row r="4" spans="1:8" x14ac:dyDescent="0.15">
      <c r="A4" s="160"/>
      <c r="B4" s="161"/>
      <c r="C4" s="162"/>
      <c r="D4" s="163">
        <v>32396</v>
      </c>
      <c r="E4" s="164"/>
      <c r="F4" s="165">
        <v>48949</v>
      </c>
      <c r="G4" s="166"/>
      <c r="H4" s="167"/>
    </row>
    <row r="5" spans="1:8" x14ac:dyDescent="0.15">
      <c r="A5" s="148" t="s">
        <v>523</v>
      </c>
      <c r="B5" s="153"/>
      <c r="C5" s="154"/>
      <c r="D5" s="155">
        <v>49309</v>
      </c>
      <c r="E5" s="156"/>
      <c r="F5" s="157">
        <v>92632</v>
      </c>
      <c r="G5" s="158"/>
      <c r="H5" s="159"/>
    </row>
    <row r="6" spans="1:8" x14ac:dyDescent="0.15">
      <c r="A6" s="160"/>
      <c r="B6" s="161"/>
      <c r="C6" s="162"/>
      <c r="D6" s="163">
        <v>14561</v>
      </c>
      <c r="E6" s="164"/>
      <c r="F6" s="165">
        <v>47978</v>
      </c>
      <c r="G6" s="166"/>
      <c r="H6" s="167"/>
    </row>
    <row r="7" spans="1:8" x14ac:dyDescent="0.15">
      <c r="A7" s="148" t="s">
        <v>524</v>
      </c>
      <c r="B7" s="153"/>
      <c r="C7" s="154"/>
      <c r="D7" s="155">
        <v>54695</v>
      </c>
      <c r="E7" s="156"/>
      <c r="F7" s="157">
        <v>96469</v>
      </c>
      <c r="G7" s="158"/>
      <c r="H7" s="159"/>
    </row>
    <row r="8" spans="1:8" x14ac:dyDescent="0.15">
      <c r="A8" s="160"/>
      <c r="B8" s="161"/>
      <c r="C8" s="162"/>
      <c r="D8" s="163">
        <v>10398</v>
      </c>
      <c r="E8" s="164"/>
      <c r="F8" s="165">
        <v>49775</v>
      </c>
      <c r="G8" s="166"/>
      <c r="H8" s="167"/>
    </row>
    <row r="9" spans="1:8" x14ac:dyDescent="0.15">
      <c r="A9" s="148" t="s">
        <v>525</v>
      </c>
      <c r="B9" s="153"/>
      <c r="C9" s="154"/>
      <c r="D9" s="155">
        <v>46266</v>
      </c>
      <c r="E9" s="156"/>
      <c r="F9" s="157">
        <v>85743</v>
      </c>
      <c r="G9" s="158"/>
      <c r="H9" s="159"/>
    </row>
    <row r="10" spans="1:8" x14ac:dyDescent="0.15">
      <c r="A10" s="160"/>
      <c r="B10" s="161"/>
      <c r="C10" s="162"/>
      <c r="D10" s="163">
        <v>17672</v>
      </c>
      <c r="E10" s="164"/>
      <c r="F10" s="165">
        <v>45231</v>
      </c>
      <c r="G10" s="166"/>
      <c r="H10" s="167"/>
    </row>
    <row r="11" spans="1:8" x14ac:dyDescent="0.15">
      <c r="A11" s="148" t="s">
        <v>526</v>
      </c>
      <c r="B11" s="153"/>
      <c r="C11" s="154"/>
      <c r="D11" s="155">
        <v>94791</v>
      </c>
      <c r="E11" s="156"/>
      <c r="F11" s="157">
        <v>92509</v>
      </c>
      <c r="G11" s="158"/>
      <c r="H11" s="159"/>
    </row>
    <row r="12" spans="1:8" x14ac:dyDescent="0.15">
      <c r="A12" s="160"/>
      <c r="B12" s="161"/>
      <c r="C12" s="168"/>
      <c r="D12" s="163">
        <v>29077</v>
      </c>
      <c r="E12" s="164"/>
      <c r="F12" s="165">
        <v>52274</v>
      </c>
      <c r="G12" s="166"/>
      <c r="H12" s="167"/>
    </row>
    <row r="13" spans="1:8" x14ac:dyDescent="0.15">
      <c r="A13" s="148"/>
      <c r="B13" s="153"/>
      <c r="C13" s="169"/>
      <c r="D13" s="170">
        <v>68309</v>
      </c>
      <c r="E13" s="171"/>
      <c r="F13" s="172">
        <v>92287</v>
      </c>
      <c r="G13" s="173"/>
      <c r="H13" s="159"/>
    </row>
    <row r="14" spans="1:8" x14ac:dyDescent="0.15">
      <c r="A14" s="160"/>
      <c r="B14" s="161"/>
      <c r="C14" s="162"/>
      <c r="D14" s="163">
        <v>20821</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5.09</v>
      </c>
      <c r="C19" s="174">
        <f>ROUND(VALUE(SUBSTITUTE(実質収支比率等に係る経年分析!G$48,"▲","-")),2)</f>
        <v>9.25</v>
      </c>
      <c r="D19" s="174">
        <f>ROUND(VALUE(SUBSTITUTE(実質収支比率等に係る経年分析!H$48,"▲","-")),2)</f>
        <v>18.46</v>
      </c>
      <c r="E19" s="174">
        <f>ROUND(VALUE(SUBSTITUTE(実質収支比率等に係る経年分析!I$48,"▲","-")),2)</f>
        <v>11.43</v>
      </c>
      <c r="F19" s="174">
        <f>ROUND(VALUE(SUBSTITUTE(実質収支比率等に係る経年分析!J$48,"▲","-")),2)</f>
        <v>11</v>
      </c>
    </row>
    <row r="20" spans="1:11" x14ac:dyDescent="0.15">
      <c r="A20" s="174" t="s">
        <v>53</v>
      </c>
      <c r="B20" s="174">
        <f>ROUND(VALUE(SUBSTITUTE(実質収支比率等に係る経年分析!F$47,"▲","-")),2)</f>
        <v>13.12</v>
      </c>
      <c r="C20" s="174">
        <f>ROUND(VALUE(SUBSTITUTE(実質収支比率等に係る経年分析!G$47,"▲","-")),2)</f>
        <v>13.48</v>
      </c>
      <c r="D20" s="174">
        <f>ROUND(VALUE(SUBSTITUTE(実質収支比率等に係る経年分析!H$47,"▲","-")),2)</f>
        <v>17.47</v>
      </c>
      <c r="E20" s="174">
        <f>ROUND(VALUE(SUBSTITUTE(実質収支比率等に係る経年分析!I$47,"▲","-")),2)</f>
        <v>27.36</v>
      </c>
      <c r="F20" s="174">
        <f>ROUND(VALUE(SUBSTITUTE(実質収支比率等に係る経年分析!J$47,"▲","-")),2)</f>
        <v>28.07</v>
      </c>
    </row>
    <row r="21" spans="1:11" x14ac:dyDescent="0.15">
      <c r="A21" s="174" t="s">
        <v>54</v>
      </c>
      <c r="B21" s="174">
        <f>IF(ISNUMBER(VALUE(SUBSTITUTE(実質収支比率等に係る経年分析!F$49,"▲","-"))),ROUND(VALUE(SUBSTITUTE(実質収支比率等に係る経年分析!F$49,"▲","-")),2),NA())</f>
        <v>3.16</v>
      </c>
      <c r="C21" s="174">
        <f>IF(ISNUMBER(VALUE(SUBSTITUTE(実質収支比率等に係る経年分析!G$49,"▲","-"))),ROUND(VALUE(SUBSTITUTE(実質収支比率等に係る経年分析!G$49,"▲","-")),2),NA())</f>
        <v>4.99</v>
      </c>
      <c r="D21" s="174">
        <f>IF(ISNUMBER(VALUE(SUBSTITUTE(実質収支比率等に係る経年分析!H$49,"▲","-"))),ROUND(VALUE(SUBSTITUTE(実質収支比率等に係る経年分析!H$49,"▲","-")),2),NA())</f>
        <v>13.96</v>
      </c>
      <c r="E21" s="174">
        <f>IF(ISNUMBER(VALUE(SUBSTITUTE(実質収支比率等に係る経年分析!I$49,"▲","-"))),ROUND(VALUE(SUBSTITUTE(実質収支比率等に係る経年分析!I$49,"▲","-")),2),NA())</f>
        <v>1.77</v>
      </c>
      <c r="F21" s="174">
        <f>IF(ISNUMBER(VALUE(SUBSTITUTE(実質収支比率等に係る経年分析!J$49,"▲","-"))),ROUND(VALUE(SUBSTITUTE(実質収支比率等に係る経年分析!J$49,"▲","-")),2),NA())</f>
        <v>0.43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0.06</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0.14000000000000001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0.14000000000000001</v>
      </c>
    </row>
    <row r="30" spans="1:11" x14ac:dyDescent="0.15">
      <c r="A30" s="175" t="str">
        <f>IF(連結実質赤字比率に係る赤字・黒字の構成分析!C$40="",NA(),連結実質赤字比率に係る赤字・黒字の構成分析!C$40)</f>
        <v>姥懐霊園墓地特別会計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0.28000000000000003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0.28999999999999998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0.87</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1.1000000000000001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1.98</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3.82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3.93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3.82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3.83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4.01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4.8499999999999996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8.9499999999999993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18.16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11.16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10.85</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10.19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13.17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14.48</v>
      </c>
    </row>
    <row r="36" spans="1:16" x14ac:dyDescent="0.15">
      <c r="A36" s="175" t="str">
        <f>IF(連結実質赤字比率に係る赤字・黒字の構成分析!C$34="",NA(),連結実質赤字比率に係る赤字・黒字の構成分析!C$34)</f>
        <v>病院事業会計</v>
      </c>
      <c r="B36" s="175">
        <f>IF(ROUND(VALUE(SUBSTITUTE(連結実質赤字比率に係る赤字・黒字の構成分析!F$34,"▲", "-")), 2) &lt; 0, ABS(ROUND(VALUE(SUBSTITUTE(連結実質赤字比率に係る赤字・黒字の構成分析!F$34,"▲", "-")), 2)), NA())</f>
        <v>7.42</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3.89</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5.77</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6.55</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7.74</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1105</v>
      </c>
      <c r="E42" s="176"/>
      <c r="F42" s="176"/>
      <c r="G42" s="176">
        <f>'実質公債費比率（分子）の構造'!L$52</f>
        <v>1047</v>
      </c>
      <c r="H42" s="176"/>
      <c r="I42" s="176"/>
      <c r="J42" s="176">
        <f>'実質公債費比率（分子）の構造'!M$52</f>
        <v>1031</v>
      </c>
      <c r="K42" s="176"/>
      <c r="L42" s="176"/>
      <c r="M42" s="176">
        <f>'実質公債費比率（分子）の構造'!N$52</f>
        <v>992</v>
      </c>
      <c r="N42" s="176"/>
      <c r="O42" s="176"/>
      <c r="P42" s="176">
        <f>'実質公債費比率（分子）の構造'!O$52</f>
        <v>1004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5</v>
      </c>
      <c r="C44" s="176"/>
      <c r="D44" s="176"/>
      <c r="E44" s="176">
        <f>'実質公債費比率（分子）の構造'!L$50</f>
        <v>2</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55</v>
      </c>
      <c r="C45" s="176"/>
      <c r="D45" s="176"/>
      <c r="E45" s="176">
        <f>'実質公債費比率（分子）の構造'!L$49</f>
        <v>62</v>
      </c>
      <c r="F45" s="176"/>
      <c r="G45" s="176"/>
      <c r="H45" s="176">
        <f>'実質公債費比率（分子）の構造'!M$49</f>
        <v>70</v>
      </c>
      <c r="I45" s="176"/>
      <c r="J45" s="176"/>
      <c r="K45" s="176">
        <f>'実質公債費比率（分子）の構造'!N$49</f>
        <v>69</v>
      </c>
      <c r="L45" s="176"/>
      <c r="M45" s="176"/>
      <c r="N45" s="176">
        <f>'実質公債費比率（分子）の構造'!O$49</f>
        <v>78</v>
      </c>
      <c r="O45" s="176"/>
      <c r="P45" s="176"/>
    </row>
    <row r="46" spans="1:16" x14ac:dyDescent="0.15">
      <c r="A46" s="176" t="s">
        <v>64</v>
      </c>
      <c r="B46" s="176">
        <f>'実質公債費比率（分子）の構造'!K$48</f>
        <v>683</v>
      </c>
      <c r="C46" s="176"/>
      <c r="D46" s="176"/>
      <c r="E46" s="176">
        <f>'実質公債費比率（分子）の構造'!L$48</f>
        <v>531</v>
      </c>
      <c r="F46" s="176"/>
      <c r="G46" s="176"/>
      <c r="H46" s="176">
        <f>'実質公債費比率（分子）の構造'!M$48</f>
        <v>518</v>
      </c>
      <c r="I46" s="176"/>
      <c r="J46" s="176"/>
      <c r="K46" s="176">
        <f>'実質公債費比率（分子）の構造'!N$48</f>
        <v>516</v>
      </c>
      <c r="L46" s="176"/>
      <c r="M46" s="176"/>
      <c r="N46" s="176">
        <f>'実質公債費比率（分子）の構造'!O$48</f>
        <v>478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1622</v>
      </c>
      <c r="C49" s="176"/>
      <c r="D49" s="176"/>
      <c r="E49" s="176">
        <f>'実質公債費比率（分子）の構造'!L$45</f>
        <v>1503</v>
      </c>
      <c r="F49" s="176"/>
      <c r="G49" s="176"/>
      <c r="H49" s="176">
        <f>'実質公債費比率（分子）の構造'!M$45</f>
        <v>1509</v>
      </c>
      <c r="I49" s="176"/>
      <c r="J49" s="176"/>
      <c r="K49" s="176">
        <f>'実質公債費比率（分子）の構造'!N$45</f>
        <v>1478</v>
      </c>
      <c r="L49" s="176"/>
      <c r="M49" s="176"/>
      <c r="N49" s="176">
        <f>'実質公債費比率（分子）の構造'!O$45</f>
        <v>1373</v>
      </c>
      <c r="O49" s="176"/>
      <c r="P49" s="176"/>
    </row>
    <row r="50" spans="1:16" x14ac:dyDescent="0.15">
      <c r="A50" s="176" t="s">
        <v>67</v>
      </c>
      <c r="B50" s="176" t="e">
        <f>NA()</f>
        <v>#N/A</v>
      </c>
      <c r="C50" s="176">
        <f>IF(ISNUMBER('実質公債費比率（分子）の構造'!K$53),'実質公債費比率（分子）の構造'!K$53,NA())</f>
        <v>1260</v>
      </c>
      <c r="D50" s="176" t="e">
        <f>NA()</f>
        <v>#N/A</v>
      </c>
      <c r="E50" s="176" t="e">
        <f>NA()</f>
        <v>#N/A</v>
      </c>
      <c r="F50" s="176">
        <f>IF(ISNUMBER('実質公債費比率（分子）の構造'!L$53),'実質公債費比率（分子）の構造'!L$53,NA())</f>
        <v>1051</v>
      </c>
      <c r="G50" s="176" t="e">
        <f>NA()</f>
        <v>#N/A</v>
      </c>
      <c r="H50" s="176" t="e">
        <f>NA()</f>
        <v>#N/A</v>
      </c>
      <c r="I50" s="176">
        <f>IF(ISNUMBER('実質公債費比率（分子）の構造'!M$53),'実質公債費比率（分子）の構造'!M$53,NA())</f>
        <v>1066</v>
      </c>
      <c r="J50" s="176" t="e">
        <f>NA()</f>
        <v>#N/A</v>
      </c>
      <c r="K50" s="176" t="e">
        <f>NA()</f>
        <v>#N/A</v>
      </c>
      <c r="L50" s="176">
        <f>IF(ISNUMBER('実質公債費比率（分子）の構造'!N$53),'実質公債費比率（分子）の構造'!N$53,NA())</f>
        <v>1071</v>
      </c>
      <c r="M50" s="176" t="e">
        <f>NA()</f>
        <v>#N/A</v>
      </c>
      <c r="N50" s="176" t="e">
        <f>NA()</f>
        <v>#N/A</v>
      </c>
      <c r="O50" s="176">
        <f>IF(ISNUMBER('実質公債費比率（分子）の構造'!O$53),'実質公債費比率（分子）の構造'!O$53,NA())</f>
        <v>925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12200</v>
      </c>
      <c r="E56" s="175"/>
      <c r="F56" s="175"/>
      <c r="G56" s="175">
        <f>'将来負担比率（分子）の構造'!J$52</f>
        <v>12091</v>
      </c>
      <c r="H56" s="175"/>
      <c r="I56" s="175"/>
      <c r="J56" s="175">
        <f>'将来負担比率（分子）の構造'!K$52</f>
        <v>11649</v>
      </c>
      <c r="K56" s="175"/>
      <c r="L56" s="175"/>
      <c r="M56" s="175">
        <f>'将来負担比率（分子）の構造'!L$52</f>
        <v>11186</v>
      </c>
      <c r="N56" s="175"/>
      <c r="O56" s="175"/>
      <c r="P56" s="175">
        <f>'将来負担比率（分子）の構造'!M$52</f>
        <v>10975</v>
      </c>
    </row>
    <row r="57" spans="1:16" x14ac:dyDescent="0.15">
      <c r="A57" s="175" t="s">
        <v>42</v>
      </c>
      <c r="B57" s="175"/>
      <c r="C57" s="175"/>
      <c r="D57" s="175">
        <f>'将来負担比率（分子）の構造'!I$51</f>
        <v>35</v>
      </c>
      <c r="E57" s="175"/>
      <c r="F57" s="175"/>
      <c r="G57" s="175">
        <f>'将来負担比率（分子）の構造'!J$51</f>
        <v>13</v>
      </c>
      <c r="H57" s="175"/>
      <c r="I57" s="175"/>
      <c r="J57" s="175">
        <f>'将来負担比率（分子）の構造'!K$51</f>
        <v>12</v>
      </c>
      <c r="K57" s="175"/>
      <c r="L57" s="175"/>
      <c r="M57" s="175">
        <f>'将来負担比率（分子）の構造'!L$51</f>
        <v>10</v>
      </c>
      <c r="N57" s="175"/>
      <c r="O57" s="175"/>
      <c r="P57" s="175">
        <f>'将来負担比率（分子）の構造'!M$51</f>
        <v>9</v>
      </c>
    </row>
    <row r="58" spans="1:16" x14ac:dyDescent="0.15">
      <c r="A58" s="175" t="s">
        <v>41</v>
      </c>
      <c r="B58" s="175"/>
      <c r="C58" s="175"/>
      <c r="D58" s="175">
        <f>'将来負担比率（分子）の構造'!I$50</f>
        <v>2260</v>
      </c>
      <c r="E58" s="175"/>
      <c r="F58" s="175"/>
      <c r="G58" s="175">
        <f>'将来負担比率（分子）の構造'!J$50</f>
        <v>2649</v>
      </c>
      <c r="H58" s="175"/>
      <c r="I58" s="175"/>
      <c r="J58" s="175">
        <f>'将来負担比率（分子）の構造'!K$50</f>
        <v>3193</v>
      </c>
      <c r="K58" s="175"/>
      <c r="L58" s="175"/>
      <c r="M58" s="175">
        <f>'将来負担比率（分子）の構造'!L$50</f>
        <v>4531</v>
      </c>
      <c r="N58" s="175"/>
      <c r="O58" s="175"/>
      <c r="P58" s="175">
        <f>'将来負担比率（分子）の構造'!M$50</f>
        <v>5353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1341</v>
      </c>
      <c r="C62" s="175"/>
      <c r="D62" s="175"/>
      <c r="E62" s="175">
        <f>'将来負担比率（分子）の構造'!J$45</f>
        <v>1205</v>
      </c>
      <c r="F62" s="175"/>
      <c r="G62" s="175"/>
      <c r="H62" s="175">
        <f>'将来負担比率（分子）の構造'!K$45</f>
        <v>1105</v>
      </c>
      <c r="I62" s="175"/>
      <c r="J62" s="175"/>
      <c r="K62" s="175">
        <f>'将来負担比率（分子）の構造'!L$45</f>
        <v>1056</v>
      </c>
      <c r="L62" s="175"/>
      <c r="M62" s="175"/>
      <c r="N62" s="175">
        <f>'将来負担比率（分子）の構造'!M$45</f>
        <v>1107</v>
      </c>
      <c r="O62" s="175"/>
      <c r="P62" s="175"/>
    </row>
    <row r="63" spans="1:16" x14ac:dyDescent="0.15">
      <c r="A63" s="175" t="s">
        <v>34</v>
      </c>
      <c r="B63" s="175">
        <f>'将来負担比率（分子）の構造'!I$44</f>
        <v>389</v>
      </c>
      <c r="C63" s="175"/>
      <c r="D63" s="175"/>
      <c r="E63" s="175">
        <f>'将来負担比率（分子）の構造'!J$44</f>
        <v>353</v>
      </c>
      <c r="F63" s="175"/>
      <c r="G63" s="175"/>
      <c r="H63" s="175">
        <f>'将来負担比率（分子）の構造'!K$44</f>
        <v>301</v>
      </c>
      <c r="I63" s="175"/>
      <c r="J63" s="175"/>
      <c r="K63" s="175">
        <f>'将来負担比率（分子）の構造'!L$44</f>
        <v>229</v>
      </c>
      <c r="L63" s="175"/>
      <c r="M63" s="175"/>
      <c r="N63" s="175">
        <f>'将来負担比率（分子）の構造'!M$44</f>
        <v>166</v>
      </c>
      <c r="O63" s="175"/>
      <c r="P63" s="175"/>
    </row>
    <row r="64" spans="1:16" x14ac:dyDescent="0.15">
      <c r="A64" s="175" t="s">
        <v>33</v>
      </c>
      <c r="B64" s="175">
        <f>'将来負担比率（分子）の構造'!I$43</f>
        <v>5436</v>
      </c>
      <c r="C64" s="175"/>
      <c r="D64" s="175"/>
      <c r="E64" s="175">
        <f>'将来負担比率（分子）の構造'!J$43</f>
        <v>5003</v>
      </c>
      <c r="F64" s="175"/>
      <c r="G64" s="175"/>
      <c r="H64" s="175">
        <f>'将来負担比率（分子）の構造'!K$43</f>
        <v>4558</v>
      </c>
      <c r="I64" s="175"/>
      <c r="J64" s="175"/>
      <c r="K64" s="175">
        <f>'将来負担比率（分子）の構造'!L$43</f>
        <v>4539</v>
      </c>
      <c r="L64" s="175"/>
      <c r="M64" s="175"/>
      <c r="N64" s="175">
        <f>'将来負担比率（分子）の構造'!M$43</f>
        <v>4514</v>
      </c>
      <c r="O64" s="175"/>
      <c r="P64" s="175"/>
    </row>
    <row r="65" spans="1:16" x14ac:dyDescent="0.15">
      <c r="A65" s="175" t="s">
        <v>32</v>
      </c>
      <c r="B65" s="175">
        <f>'将来負担比率（分子）の構造'!I$42</f>
        <v>2</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12718</v>
      </c>
      <c r="C66" s="175"/>
      <c r="D66" s="175"/>
      <c r="E66" s="175">
        <f>'将来負担比率（分子）の構造'!J$41</f>
        <v>12286</v>
      </c>
      <c r="F66" s="175"/>
      <c r="G66" s="175"/>
      <c r="H66" s="175">
        <f>'将来負担比率（分子）の構造'!K$41</f>
        <v>12299</v>
      </c>
      <c r="I66" s="175"/>
      <c r="J66" s="175"/>
      <c r="K66" s="175">
        <f>'将来負担比率（分子）の構造'!L$41</f>
        <v>11511</v>
      </c>
      <c r="L66" s="175"/>
      <c r="M66" s="175"/>
      <c r="N66" s="175">
        <f>'将来負担比率（分子）の構造'!M$41</f>
        <v>11896</v>
      </c>
      <c r="O66" s="175"/>
      <c r="P66" s="175"/>
    </row>
    <row r="67" spans="1:16" x14ac:dyDescent="0.15">
      <c r="A67" s="175" t="s">
        <v>71</v>
      </c>
      <c r="B67" s="175" t="e">
        <f>NA()</f>
        <v>#N/A</v>
      </c>
      <c r="C67" s="175">
        <f>IF(ISNUMBER('将来負担比率（分子）の構造'!I$53), IF('将来負担比率（分子）の構造'!I$53 &lt; 0, 0, '将来負担比率（分子）の構造'!I$53), NA())</f>
        <v>5391</v>
      </c>
      <c r="D67" s="175" t="e">
        <f>NA()</f>
        <v>#N/A</v>
      </c>
      <c r="E67" s="175" t="e">
        <f>NA()</f>
        <v>#N/A</v>
      </c>
      <c r="F67" s="175">
        <f>IF(ISNUMBER('将来負担比率（分子）の構造'!J$53), IF('将来負担比率（分子）の構造'!J$53 &lt; 0, 0, '将来負担比率（分子）の構造'!J$53), NA())</f>
        <v>4093</v>
      </c>
      <c r="G67" s="175" t="e">
        <f>NA()</f>
        <v>#N/A</v>
      </c>
      <c r="H67" s="175" t="e">
        <f>NA()</f>
        <v>#N/A</v>
      </c>
      <c r="I67" s="175">
        <f>IF(ISNUMBER('将来負担比率（分子）の構造'!K$53), IF('将来負担比率（分子）の構造'!K$53 &lt; 0, 0, '将来負担比率（分子）の構造'!K$53), NA())</f>
        <v>3409</v>
      </c>
      <c r="J67" s="175" t="e">
        <f>NA()</f>
        <v>#N/A</v>
      </c>
      <c r="K67" s="175" t="e">
        <f>NA()</f>
        <v>#N/A</v>
      </c>
      <c r="L67" s="175">
        <f>IF(ISNUMBER('将来負担比率（分子）の構造'!L$53), IF('将来負担比率（分子）の構造'!L$53 &lt; 0, 0, '将来負担比率（分子）の構造'!L$53), NA())</f>
        <v>1607</v>
      </c>
      <c r="M67" s="175" t="e">
        <f>NA()</f>
        <v>#N/A</v>
      </c>
      <c r="N67" s="175" t="e">
        <f>NA()</f>
        <v>#N/A</v>
      </c>
      <c r="O67" s="175">
        <f>IF(ISNUMBER('将来負担比率（分子）の構造'!M$53), IF('将来負担比率（分子）の構造'!M$53 &lt; 0, 0, '将来負担比率（分子）の構造'!M$53), NA())</f>
        <v>1346</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1631</v>
      </c>
      <c r="C72" s="179">
        <f>基金残高に係る経年分析!G55</f>
        <v>2479</v>
      </c>
      <c r="D72" s="179">
        <f>基金残高に係る経年分析!H55</f>
        <v>2553</v>
      </c>
    </row>
    <row r="73" spans="1:16" x14ac:dyDescent="0.15">
      <c r="A73" s="178" t="s">
        <v>74</v>
      </c>
      <c r="B73" s="179">
        <f>基金残高に係る経年分析!F56</f>
        <v>7</v>
      </c>
      <c r="C73" s="179">
        <f>基金残高に係る経年分析!G56</f>
        <v>7</v>
      </c>
      <c r="D73" s="179">
        <f>基金残高に係る経年分析!H56</f>
        <v>42</v>
      </c>
    </row>
    <row r="74" spans="1:16" x14ac:dyDescent="0.15">
      <c r="A74" s="178" t="s">
        <v>75</v>
      </c>
      <c r="B74" s="179">
        <f>基金残高に係る経年分析!F57</f>
        <v>311</v>
      </c>
      <c r="C74" s="179">
        <f>基金残高に係る経年分析!G57</f>
        <v>658</v>
      </c>
      <c r="D74" s="179">
        <f>基金残高に係る経年分析!H57</f>
        <v>1259</v>
      </c>
    </row>
  </sheetData>
  <sheetProtection algorithmName="SHA-512" hashValue="xbWRtqMxBZdGb1KJxg7J6hKj+IffUvi5T+dgKo9z/TWFsl3u/r2KcPb4LEFhbrl6UkrOOGxcwesBVfpnISYy4Q==" saltValue="+H4J1jlF2XQq8ugwm7+bC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3115094</v>
      </c>
      <c r="S5" s="613"/>
      <c r="T5" s="613"/>
      <c r="U5" s="613"/>
      <c r="V5" s="613"/>
      <c r="W5" s="613"/>
      <c r="X5" s="613"/>
      <c r="Y5" s="614"/>
      <c r="Z5" s="615">
        <v>14.5</v>
      </c>
      <c r="AA5" s="615"/>
      <c r="AB5" s="615"/>
      <c r="AC5" s="615"/>
      <c r="AD5" s="616">
        <v>3115094</v>
      </c>
      <c r="AE5" s="616"/>
      <c r="AF5" s="616"/>
      <c r="AG5" s="616"/>
      <c r="AH5" s="616"/>
      <c r="AI5" s="616"/>
      <c r="AJ5" s="616"/>
      <c r="AK5" s="616"/>
      <c r="AL5" s="617">
        <v>33</v>
      </c>
      <c r="AM5" s="618"/>
      <c r="AN5" s="618"/>
      <c r="AO5" s="619"/>
      <c r="AP5" s="609" t="s">
        <v>217</v>
      </c>
      <c r="AQ5" s="610"/>
      <c r="AR5" s="610"/>
      <c r="AS5" s="610"/>
      <c r="AT5" s="610"/>
      <c r="AU5" s="610"/>
      <c r="AV5" s="610"/>
      <c r="AW5" s="610"/>
      <c r="AX5" s="610"/>
      <c r="AY5" s="610"/>
      <c r="AZ5" s="610"/>
      <c r="BA5" s="610"/>
      <c r="BB5" s="610"/>
      <c r="BC5" s="610"/>
      <c r="BD5" s="610"/>
      <c r="BE5" s="610"/>
      <c r="BF5" s="611"/>
      <c r="BG5" s="623">
        <v>3111323</v>
      </c>
      <c r="BH5" s="624"/>
      <c r="BI5" s="624"/>
      <c r="BJ5" s="624"/>
      <c r="BK5" s="624"/>
      <c r="BL5" s="624"/>
      <c r="BM5" s="624"/>
      <c r="BN5" s="625"/>
      <c r="BO5" s="626">
        <v>99.9</v>
      </c>
      <c r="BP5" s="626"/>
      <c r="BQ5" s="626"/>
      <c r="BR5" s="626"/>
      <c r="BS5" s="627">
        <v>210254</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126831</v>
      </c>
      <c r="S6" s="624"/>
      <c r="T6" s="624"/>
      <c r="U6" s="624"/>
      <c r="V6" s="624"/>
      <c r="W6" s="624"/>
      <c r="X6" s="624"/>
      <c r="Y6" s="625"/>
      <c r="Z6" s="626">
        <v>0.6</v>
      </c>
      <c r="AA6" s="626"/>
      <c r="AB6" s="626"/>
      <c r="AC6" s="626"/>
      <c r="AD6" s="627">
        <v>126831</v>
      </c>
      <c r="AE6" s="627"/>
      <c r="AF6" s="627"/>
      <c r="AG6" s="627"/>
      <c r="AH6" s="627"/>
      <c r="AI6" s="627"/>
      <c r="AJ6" s="627"/>
      <c r="AK6" s="627"/>
      <c r="AL6" s="628">
        <v>1.3</v>
      </c>
      <c r="AM6" s="629"/>
      <c r="AN6" s="629"/>
      <c r="AO6" s="630"/>
      <c r="AP6" s="620" t="s">
        <v>222</v>
      </c>
      <c r="AQ6" s="621"/>
      <c r="AR6" s="621"/>
      <c r="AS6" s="621"/>
      <c r="AT6" s="621"/>
      <c r="AU6" s="621"/>
      <c r="AV6" s="621"/>
      <c r="AW6" s="621"/>
      <c r="AX6" s="621"/>
      <c r="AY6" s="621"/>
      <c r="AZ6" s="621"/>
      <c r="BA6" s="621"/>
      <c r="BB6" s="621"/>
      <c r="BC6" s="621"/>
      <c r="BD6" s="621"/>
      <c r="BE6" s="621"/>
      <c r="BF6" s="622"/>
      <c r="BG6" s="623">
        <v>3111323</v>
      </c>
      <c r="BH6" s="624"/>
      <c r="BI6" s="624"/>
      <c r="BJ6" s="624"/>
      <c r="BK6" s="624"/>
      <c r="BL6" s="624"/>
      <c r="BM6" s="624"/>
      <c r="BN6" s="625"/>
      <c r="BO6" s="626">
        <v>99.9</v>
      </c>
      <c r="BP6" s="626"/>
      <c r="BQ6" s="626"/>
      <c r="BR6" s="626"/>
      <c r="BS6" s="627">
        <v>210254</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160573</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160573</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1016</v>
      </c>
      <c r="S7" s="624"/>
      <c r="T7" s="624"/>
      <c r="U7" s="624"/>
      <c r="V7" s="624"/>
      <c r="W7" s="624"/>
      <c r="X7" s="624"/>
      <c r="Y7" s="625"/>
      <c r="Z7" s="626">
        <v>0</v>
      </c>
      <c r="AA7" s="626"/>
      <c r="AB7" s="626"/>
      <c r="AC7" s="626"/>
      <c r="AD7" s="627">
        <v>1016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1280275</v>
      </c>
      <c r="BH7" s="624"/>
      <c r="BI7" s="624"/>
      <c r="BJ7" s="624"/>
      <c r="BK7" s="624"/>
      <c r="BL7" s="624"/>
      <c r="BM7" s="624"/>
      <c r="BN7" s="625"/>
      <c r="BO7" s="626">
        <v>41.1</v>
      </c>
      <c r="BP7" s="626"/>
      <c r="BQ7" s="626"/>
      <c r="BR7" s="626"/>
      <c r="BS7" s="627">
        <v>43765</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5038556</v>
      </c>
      <c r="CS7" s="624"/>
      <c r="CT7" s="624"/>
      <c r="CU7" s="624"/>
      <c r="CV7" s="624"/>
      <c r="CW7" s="624"/>
      <c r="CX7" s="624"/>
      <c r="CY7" s="625"/>
      <c r="CZ7" s="626">
        <v>24.9</v>
      </c>
      <c r="DA7" s="626"/>
      <c r="DB7" s="626"/>
      <c r="DC7" s="626"/>
      <c r="DD7" s="632">
        <v>1895309</v>
      </c>
      <c r="DE7" s="624"/>
      <c r="DF7" s="624"/>
      <c r="DG7" s="624"/>
      <c r="DH7" s="624"/>
      <c r="DI7" s="624"/>
      <c r="DJ7" s="624"/>
      <c r="DK7" s="624"/>
      <c r="DL7" s="624"/>
      <c r="DM7" s="624"/>
      <c r="DN7" s="624"/>
      <c r="DO7" s="624"/>
      <c r="DP7" s="625"/>
      <c r="DQ7" s="632">
        <v>2745730</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7499</v>
      </c>
      <c r="S8" s="624"/>
      <c r="T8" s="624"/>
      <c r="U8" s="624"/>
      <c r="V8" s="624"/>
      <c r="W8" s="624"/>
      <c r="X8" s="624"/>
      <c r="Y8" s="625"/>
      <c r="Z8" s="626">
        <v>0</v>
      </c>
      <c r="AA8" s="626"/>
      <c r="AB8" s="626"/>
      <c r="AC8" s="626"/>
      <c r="AD8" s="627">
        <v>7499</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53974</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7058305</v>
      </c>
      <c r="CS8" s="624"/>
      <c r="CT8" s="624"/>
      <c r="CU8" s="624"/>
      <c r="CV8" s="624"/>
      <c r="CW8" s="624"/>
      <c r="CX8" s="624"/>
      <c r="CY8" s="625"/>
      <c r="CZ8" s="626">
        <v>34.9</v>
      </c>
      <c r="DA8" s="626"/>
      <c r="DB8" s="626"/>
      <c r="DC8" s="626"/>
      <c r="DD8" s="632">
        <v>3984</v>
      </c>
      <c r="DE8" s="624"/>
      <c r="DF8" s="624"/>
      <c r="DG8" s="624"/>
      <c r="DH8" s="624"/>
      <c r="DI8" s="624"/>
      <c r="DJ8" s="624"/>
      <c r="DK8" s="624"/>
      <c r="DL8" s="624"/>
      <c r="DM8" s="624"/>
      <c r="DN8" s="624"/>
      <c r="DO8" s="624"/>
      <c r="DP8" s="625"/>
      <c r="DQ8" s="632">
        <v>3050646</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7995</v>
      </c>
      <c r="S9" s="624"/>
      <c r="T9" s="624"/>
      <c r="U9" s="624"/>
      <c r="V9" s="624"/>
      <c r="W9" s="624"/>
      <c r="X9" s="624"/>
      <c r="Y9" s="625"/>
      <c r="Z9" s="626">
        <v>0</v>
      </c>
      <c r="AA9" s="626"/>
      <c r="AB9" s="626"/>
      <c r="AC9" s="626"/>
      <c r="AD9" s="627">
        <v>7995</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1037783</v>
      </c>
      <c r="BH9" s="624"/>
      <c r="BI9" s="624"/>
      <c r="BJ9" s="624"/>
      <c r="BK9" s="624"/>
      <c r="BL9" s="624"/>
      <c r="BM9" s="624"/>
      <c r="BN9" s="625"/>
      <c r="BO9" s="626">
        <v>33.299999999999997</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1414679</v>
      </c>
      <c r="CS9" s="624"/>
      <c r="CT9" s="624"/>
      <c r="CU9" s="624"/>
      <c r="CV9" s="624"/>
      <c r="CW9" s="624"/>
      <c r="CX9" s="624"/>
      <c r="CY9" s="625"/>
      <c r="CZ9" s="626">
        <v>7</v>
      </c>
      <c r="DA9" s="626"/>
      <c r="DB9" s="626"/>
      <c r="DC9" s="626"/>
      <c r="DD9" s="632">
        <v>28288</v>
      </c>
      <c r="DE9" s="624"/>
      <c r="DF9" s="624"/>
      <c r="DG9" s="624"/>
      <c r="DH9" s="624"/>
      <c r="DI9" s="624"/>
      <c r="DJ9" s="624"/>
      <c r="DK9" s="624"/>
      <c r="DL9" s="624"/>
      <c r="DM9" s="624"/>
      <c r="DN9" s="624"/>
      <c r="DO9" s="624"/>
      <c r="DP9" s="625"/>
      <c r="DQ9" s="632">
        <v>1196178</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83134</v>
      </c>
      <c r="BH10" s="624"/>
      <c r="BI10" s="624"/>
      <c r="BJ10" s="624"/>
      <c r="BK10" s="624"/>
      <c r="BL10" s="624"/>
      <c r="BM10" s="624"/>
      <c r="BN10" s="625"/>
      <c r="BO10" s="626">
        <v>2.7</v>
      </c>
      <c r="BP10" s="626"/>
      <c r="BQ10" s="626"/>
      <c r="BR10" s="626"/>
      <c r="BS10" s="627">
        <v>13668</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9832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9689</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783725</v>
      </c>
      <c r="S11" s="624"/>
      <c r="T11" s="624"/>
      <c r="U11" s="624"/>
      <c r="V11" s="624"/>
      <c r="W11" s="624"/>
      <c r="X11" s="624"/>
      <c r="Y11" s="625"/>
      <c r="Z11" s="628">
        <v>3.6</v>
      </c>
      <c r="AA11" s="629"/>
      <c r="AB11" s="629"/>
      <c r="AC11" s="635"/>
      <c r="AD11" s="632">
        <v>783725</v>
      </c>
      <c r="AE11" s="624"/>
      <c r="AF11" s="624"/>
      <c r="AG11" s="624"/>
      <c r="AH11" s="624"/>
      <c r="AI11" s="624"/>
      <c r="AJ11" s="624"/>
      <c r="AK11" s="625"/>
      <c r="AL11" s="628">
        <v>8.3000000000000007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105384</v>
      </c>
      <c r="BH11" s="624"/>
      <c r="BI11" s="624"/>
      <c r="BJ11" s="624"/>
      <c r="BK11" s="624"/>
      <c r="BL11" s="624"/>
      <c r="BM11" s="624"/>
      <c r="BN11" s="625"/>
      <c r="BO11" s="626">
        <v>3.4</v>
      </c>
      <c r="BP11" s="626"/>
      <c r="BQ11" s="626"/>
      <c r="BR11" s="626"/>
      <c r="BS11" s="627">
        <v>30097</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450627</v>
      </c>
      <c r="CS11" s="624"/>
      <c r="CT11" s="624"/>
      <c r="CU11" s="624"/>
      <c r="CV11" s="624"/>
      <c r="CW11" s="624"/>
      <c r="CX11" s="624"/>
      <c r="CY11" s="625"/>
      <c r="CZ11" s="626">
        <v>2.2000000000000002</v>
      </c>
      <c r="DA11" s="626"/>
      <c r="DB11" s="626"/>
      <c r="DC11" s="626"/>
      <c r="DD11" s="632">
        <v>41645</v>
      </c>
      <c r="DE11" s="624"/>
      <c r="DF11" s="624"/>
      <c r="DG11" s="624"/>
      <c r="DH11" s="624"/>
      <c r="DI11" s="624"/>
      <c r="DJ11" s="624"/>
      <c r="DK11" s="624"/>
      <c r="DL11" s="624"/>
      <c r="DM11" s="624"/>
      <c r="DN11" s="624"/>
      <c r="DO11" s="624"/>
      <c r="DP11" s="625"/>
      <c r="DQ11" s="632">
        <v>236440</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1400810</v>
      </c>
      <c r="BH12" s="624"/>
      <c r="BI12" s="624"/>
      <c r="BJ12" s="624"/>
      <c r="BK12" s="624"/>
      <c r="BL12" s="624"/>
      <c r="BM12" s="624"/>
      <c r="BN12" s="625"/>
      <c r="BO12" s="626">
        <v>45</v>
      </c>
      <c r="BP12" s="626"/>
      <c r="BQ12" s="626"/>
      <c r="BR12" s="626"/>
      <c r="BS12" s="627">
        <v>166489</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693874</v>
      </c>
      <c r="CS12" s="624"/>
      <c r="CT12" s="624"/>
      <c r="CU12" s="624"/>
      <c r="CV12" s="624"/>
      <c r="CW12" s="624"/>
      <c r="CX12" s="624"/>
      <c r="CY12" s="625"/>
      <c r="CZ12" s="626">
        <v>3.4</v>
      </c>
      <c r="DA12" s="626"/>
      <c r="DB12" s="626"/>
      <c r="DC12" s="626"/>
      <c r="DD12" s="632">
        <v>125640</v>
      </c>
      <c r="DE12" s="624"/>
      <c r="DF12" s="624"/>
      <c r="DG12" s="624"/>
      <c r="DH12" s="624"/>
      <c r="DI12" s="624"/>
      <c r="DJ12" s="624"/>
      <c r="DK12" s="624"/>
      <c r="DL12" s="624"/>
      <c r="DM12" s="624"/>
      <c r="DN12" s="624"/>
      <c r="DO12" s="624"/>
      <c r="DP12" s="625"/>
      <c r="DQ12" s="632">
        <v>400565</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1350701</v>
      </c>
      <c r="BH13" s="624"/>
      <c r="BI13" s="624"/>
      <c r="BJ13" s="624"/>
      <c r="BK13" s="624"/>
      <c r="BL13" s="624"/>
      <c r="BM13" s="624"/>
      <c r="BN13" s="625"/>
      <c r="BO13" s="626">
        <v>43.4</v>
      </c>
      <c r="BP13" s="626"/>
      <c r="BQ13" s="626"/>
      <c r="BR13" s="626"/>
      <c r="BS13" s="627">
        <v>166489</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1324026</v>
      </c>
      <c r="CS13" s="624"/>
      <c r="CT13" s="624"/>
      <c r="CU13" s="624"/>
      <c r="CV13" s="624"/>
      <c r="CW13" s="624"/>
      <c r="CX13" s="624"/>
      <c r="CY13" s="625"/>
      <c r="CZ13" s="626">
        <v>6.5</v>
      </c>
      <c r="DA13" s="626"/>
      <c r="DB13" s="626"/>
      <c r="DC13" s="626"/>
      <c r="DD13" s="632">
        <v>554408</v>
      </c>
      <c r="DE13" s="624"/>
      <c r="DF13" s="624"/>
      <c r="DG13" s="624"/>
      <c r="DH13" s="624"/>
      <c r="DI13" s="624"/>
      <c r="DJ13" s="624"/>
      <c r="DK13" s="624"/>
      <c r="DL13" s="624"/>
      <c r="DM13" s="624"/>
      <c r="DN13" s="624"/>
      <c r="DO13" s="624"/>
      <c r="DP13" s="625"/>
      <c r="DQ13" s="632">
        <v>846174</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658</v>
      </c>
      <c r="S14" s="624"/>
      <c r="T14" s="624"/>
      <c r="U14" s="624"/>
      <c r="V14" s="624"/>
      <c r="W14" s="624"/>
      <c r="X14" s="624"/>
      <c r="Y14" s="625"/>
      <c r="Z14" s="626">
        <v>0</v>
      </c>
      <c r="AA14" s="626"/>
      <c r="AB14" s="626"/>
      <c r="AC14" s="626"/>
      <c r="AD14" s="627">
        <v>658</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140495</v>
      </c>
      <c r="BH14" s="624"/>
      <c r="BI14" s="624"/>
      <c r="BJ14" s="624"/>
      <c r="BK14" s="624"/>
      <c r="BL14" s="624"/>
      <c r="BM14" s="624"/>
      <c r="BN14" s="625"/>
      <c r="BO14" s="626">
        <v>4.5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747190</v>
      </c>
      <c r="CS14" s="624"/>
      <c r="CT14" s="624"/>
      <c r="CU14" s="624"/>
      <c r="CV14" s="624"/>
      <c r="CW14" s="624"/>
      <c r="CX14" s="624"/>
      <c r="CY14" s="625"/>
      <c r="CZ14" s="626">
        <v>3.7</v>
      </c>
      <c r="DA14" s="626"/>
      <c r="DB14" s="626"/>
      <c r="DC14" s="626"/>
      <c r="DD14" s="632">
        <v>5684</v>
      </c>
      <c r="DE14" s="624"/>
      <c r="DF14" s="624"/>
      <c r="DG14" s="624"/>
      <c r="DH14" s="624"/>
      <c r="DI14" s="624"/>
      <c r="DJ14" s="624"/>
      <c r="DK14" s="624"/>
      <c r="DL14" s="624"/>
      <c r="DM14" s="624"/>
      <c r="DN14" s="624"/>
      <c r="DO14" s="624"/>
      <c r="DP14" s="625"/>
      <c r="DQ14" s="632">
        <v>745142</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289743</v>
      </c>
      <c r="BH15" s="624"/>
      <c r="BI15" s="624"/>
      <c r="BJ15" s="624"/>
      <c r="BK15" s="624"/>
      <c r="BL15" s="624"/>
      <c r="BM15" s="624"/>
      <c r="BN15" s="625"/>
      <c r="BO15" s="626">
        <v>9.3000000000000007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1717247</v>
      </c>
      <c r="CS15" s="624"/>
      <c r="CT15" s="624"/>
      <c r="CU15" s="624"/>
      <c r="CV15" s="624"/>
      <c r="CW15" s="624"/>
      <c r="CX15" s="624"/>
      <c r="CY15" s="625"/>
      <c r="CZ15" s="626">
        <v>8.5</v>
      </c>
      <c r="DA15" s="626"/>
      <c r="DB15" s="626"/>
      <c r="DC15" s="626"/>
      <c r="DD15" s="632">
        <v>283843</v>
      </c>
      <c r="DE15" s="624"/>
      <c r="DF15" s="624"/>
      <c r="DG15" s="624"/>
      <c r="DH15" s="624"/>
      <c r="DI15" s="624"/>
      <c r="DJ15" s="624"/>
      <c r="DK15" s="624"/>
      <c r="DL15" s="624"/>
      <c r="DM15" s="624"/>
      <c r="DN15" s="624"/>
      <c r="DO15" s="624"/>
      <c r="DP15" s="625"/>
      <c r="DQ15" s="632">
        <v>1198487</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11366</v>
      </c>
      <c r="S16" s="624"/>
      <c r="T16" s="624"/>
      <c r="U16" s="624"/>
      <c r="V16" s="624"/>
      <c r="W16" s="624"/>
      <c r="X16" s="624"/>
      <c r="Y16" s="625"/>
      <c r="Z16" s="626">
        <v>0.1</v>
      </c>
      <c r="AA16" s="626"/>
      <c r="AB16" s="626"/>
      <c r="AC16" s="626"/>
      <c r="AD16" s="627">
        <v>11366</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235939</v>
      </c>
      <c r="CS16" s="624"/>
      <c r="CT16" s="624"/>
      <c r="CU16" s="624"/>
      <c r="CV16" s="624"/>
      <c r="CW16" s="624"/>
      <c r="CX16" s="624"/>
      <c r="CY16" s="625"/>
      <c r="CZ16" s="626">
        <v>1.2</v>
      </c>
      <c r="DA16" s="626"/>
      <c r="DB16" s="626"/>
      <c r="DC16" s="626"/>
      <c r="DD16" s="632" t="s">
        <v>122</v>
      </c>
      <c r="DE16" s="624"/>
      <c r="DF16" s="624"/>
      <c r="DG16" s="624"/>
      <c r="DH16" s="624"/>
      <c r="DI16" s="624"/>
      <c r="DJ16" s="624"/>
      <c r="DK16" s="624"/>
      <c r="DL16" s="624"/>
      <c r="DM16" s="624"/>
      <c r="DN16" s="624"/>
      <c r="DO16" s="624"/>
      <c r="DP16" s="625"/>
      <c r="DQ16" s="632">
        <v>19859</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47103</v>
      </c>
      <c r="S17" s="624"/>
      <c r="T17" s="624"/>
      <c r="U17" s="624"/>
      <c r="V17" s="624"/>
      <c r="W17" s="624"/>
      <c r="X17" s="624"/>
      <c r="Y17" s="625"/>
      <c r="Z17" s="626">
        <v>0.2</v>
      </c>
      <c r="AA17" s="626"/>
      <c r="AB17" s="626"/>
      <c r="AC17" s="626"/>
      <c r="AD17" s="627">
        <v>47103</v>
      </c>
      <c r="AE17" s="627"/>
      <c r="AF17" s="627"/>
      <c r="AG17" s="627"/>
      <c r="AH17" s="627"/>
      <c r="AI17" s="627"/>
      <c r="AJ17" s="627"/>
      <c r="AK17" s="627"/>
      <c r="AL17" s="628">
        <v>0.5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1372762</v>
      </c>
      <c r="CS17" s="624"/>
      <c r="CT17" s="624"/>
      <c r="CU17" s="624"/>
      <c r="CV17" s="624"/>
      <c r="CW17" s="624"/>
      <c r="CX17" s="624"/>
      <c r="CY17" s="625"/>
      <c r="CZ17" s="626">
        <v>6.8</v>
      </c>
      <c r="DA17" s="626"/>
      <c r="DB17" s="626"/>
      <c r="DC17" s="626"/>
      <c r="DD17" s="632" t="s">
        <v>122</v>
      </c>
      <c r="DE17" s="624"/>
      <c r="DF17" s="624"/>
      <c r="DG17" s="624"/>
      <c r="DH17" s="624"/>
      <c r="DI17" s="624"/>
      <c r="DJ17" s="624"/>
      <c r="DK17" s="624"/>
      <c r="DL17" s="624"/>
      <c r="DM17" s="624"/>
      <c r="DN17" s="624"/>
      <c r="DO17" s="624"/>
      <c r="DP17" s="625"/>
      <c r="DQ17" s="632">
        <v>1361958</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25434</v>
      </c>
      <c r="S18" s="624"/>
      <c r="T18" s="624"/>
      <c r="U18" s="624"/>
      <c r="V18" s="624"/>
      <c r="W18" s="624"/>
      <c r="X18" s="624"/>
      <c r="Y18" s="625"/>
      <c r="Z18" s="626">
        <v>0.1</v>
      </c>
      <c r="AA18" s="626"/>
      <c r="AB18" s="626"/>
      <c r="AC18" s="626"/>
      <c r="AD18" s="627">
        <v>25434</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24507</v>
      </c>
      <c r="S19" s="624"/>
      <c r="T19" s="624"/>
      <c r="U19" s="624"/>
      <c r="V19" s="624"/>
      <c r="W19" s="624"/>
      <c r="X19" s="624"/>
      <c r="Y19" s="625"/>
      <c r="Z19" s="626">
        <v>0.1</v>
      </c>
      <c r="AA19" s="626"/>
      <c r="AB19" s="626"/>
      <c r="AC19" s="626"/>
      <c r="AD19" s="627">
        <v>24507</v>
      </c>
      <c r="AE19" s="627"/>
      <c r="AF19" s="627"/>
      <c r="AG19" s="627"/>
      <c r="AH19" s="627"/>
      <c r="AI19" s="627"/>
      <c r="AJ19" s="627"/>
      <c r="AK19" s="627"/>
      <c r="AL19" s="628">
        <v>0.3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3771</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927</v>
      </c>
      <c r="S20" s="624"/>
      <c r="T20" s="624"/>
      <c r="U20" s="624"/>
      <c r="V20" s="624"/>
      <c r="W20" s="624"/>
      <c r="X20" s="624"/>
      <c r="Y20" s="625"/>
      <c r="Z20" s="626">
        <v>0</v>
      </c>
      <c r="AA20" s="626"/>
      <c r="AB20" s="626"/>
      <c r="AC20" s="626"/>
      <c r="AD20" s="627">
        <v>927</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3771</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20223610</v>
      </c>
      <c r="CS20" s="624"/>
      <c r="CT20" s="624"/>
      <c r="CU20" s="624"/>
      <c r="CV20" s="624"/>
      <c r="CW20" s="624"/>
      <c r="CX20" s="624"/>
      <c r="CY20" s="625"/>
      <c r="CZ20" s="626">
        <v>100</v>
      </c>
      <c r="DA20" s="626"/>
      <c r="DB20" s="626"/>
      <c r="DC20" s="626"/>
      <c r="DD20" s="632">
        <v>2938801</v>
      </c>
      <c r="DE20" s="624"/>
      <c r="DF20" s="624"/>
      <c r="DG20" s="624"/>
      <c r="DH20" s="624"/>
      <c r="DI20" s="624"/>
      <c r="DJ20" s="624"/>
      <c r="DK20" s="624"/>
      <c r="DL20" s="624"/>
      <c r="DM20" s="624"/>
      <c r="DN20" s="624"/>
      <c r="DO20" s="624"/>
      <c r="DP20" s="625"/>
      <c r="DQ20" s="632">
        <v>11971441</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6602815</v>
      </c>
      <c r="S21" s="624"/>
      <c r="T21" s="624"/>
      <c r="U21" s="624"/>
      <c r="V21" s="624"/>
      <c r="W21" s="624"/>
      <c r="X21" s="624"/>
      <c r="Y21" s="625"/>
      <c r="Z21" s="626">
        <v>30.6</v>
      </c>
      <c r="AA21" s="626"/>
      <c r="AB21" s="626"/>
      <c r="AC21" s="626"/>
      <c r="AD21" s="627">
        <v>5279046</v>
      </c>
      <c r="AE21" s="627"/>
      <c r="AF21" s="627"/>
      <c r="AG21" s="627"/>
      <c r="AH21" s="627"/>
      <c r="AI21" s="627"/>
      <c r="AJ21" s="627"/>
      <c r="AK21" s="627"/>
      <c r="AL21" s="628">
        <v>55.9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3771</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5279046</v>
      </c>
      <c r="S22" s="624"/>
      <c r="T22" s="624"/>
      <c r="U22" s="624"/>
      <c r="V22" s="624"/>
      <c r="W22" s="624"/>
      <c r="X22" s="624"/>
      <c r="Y22" s="625"/>
      <c r="Z22" s="626">
        <v>24.5</v>
      </c>
      <c r="AA22" s="626"/>
      <c r="AB22" s="626"/>
      <c r="AC22" s="626"/>
      <c r="AD22" s="627">
        <v>5279046</v>
      </c>
      <c r="AE22" s="627"/>
      <c r="AF22" s="627"/>
      <c r="AG22" s="627"/>
      <c r="AH22" s="627"/>
      <c r="AI22" s="627"/>
      <c r="AJ22" s="627"/>
      <c r="AK22" s="627"/>
      <c r="AL22" s="628">
        <v>55.9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1323749</v>
      </c>
      <c r="S23" s="624"/>
      <c r="T23" s="624"/>
      <c r="U23" s="624"/>
      <c r="V23" s="624"/>
      <c r="W23" s="624"/>
      <c r="X23" s="624"/>
      <c r="Y23" s="625"/>
      <c r="Z23" s="626">
        <v>6.1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20</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8613215</v>
      </c>
      <c r="CS24" s="613"/>
      <c r="CT24" s="613"/>
      <c r="CU24" s="613"/>
      <c r="CV24" s="613"/>
      <c r="CW24" s="613"/>
      <c r="CX24" s="613"/>
      <c r="CY24" s="614"/>
      <c r="CZ24" s="617">
        <v>42.6</v>
      </c>
      <c r="DA24" s="618"/>
      <c r="DB24" s="618"/>
      <c r="DC24" s="634"/>
      <c r="DD24" s="655">
        <v>4875633</v>
      </c>
      <c r="DE24" s="613"/>
      <c r="DF24" s="613"/>
      <c r="DG24" s="613"/>
      <c r="DH24" s="613"/>
      <c r="DI24" s="613"/>
      <c r="DJ24" s="613"/>
      <c r="DK24" s="614"/>
      <c r="DL24" s="655">
        <v>4128190</v>
      </c>
      <c r="DM24" s="613"/>
      <c r="DN24" s="613"/>
      <c r="DO24" s="613"/>
      <c r="DP24" s="613"/>
      <c r="DQ24" s="613"/>
      <c r="DR24" s="613"/>
      <c r="DS24" s="613"/>
      <c r="DT24" s="613"/>
      <c r="DU24" s="613"/>
      <c r="DV24" s="614"/>
      <c r="DW24" s="617">
        <v>43.5</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10729536</v>
      </c>
      <c r="S25" s="624"/>
      <c r="T25" s="624"/>
      <c r="U25" s="624"/>
      <c r="V25" s="624"/>
      <c r="W25" s="624"/>
      <c r="X25" s="624"/>
      <c r="Y25" s="625"/>
      <c r="Z25" s="626">
        <v>49.8</v>
      </c>
      <c r="AA25" s="626"/>
      <c r="AB25" s="626"/>
      <c r="AC25" s="626"/>
      <c r="AD25" s="627">
        <v>9405767</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2131195</v>
      </c>
      <c r="CS25" s="644"/>
      <c r="CT25" s="644"/>
      <c r="CU25" s="644"/>
      <c r="CV25" s="644"/>
      <c r="CW25" s="644"/>
      <c r="CX25" s="644"/>
      <c r="CY25" s="645"/>
      <c r="CZ25" s="628">
        <v>10.5</v>
      </c>
      <c r="DA25" s="656"/>
      <c r="DB25" s="656"/>
      <c r="DC25" s="658"/>
      <c r="DD25" s="632">
        <v>1993576</v>
      </c>
      <c r="DE25" s="644"/>
      <c r="DF25" s="644"/>
      <c r="DG25" s="644"/>
      <c r="DH25" s="644"/>
      <c r="DI25" s="644"/>
      <c r="DJ25" s="644"/>
      <c r="DK25" s="645"/>
      <c r="DL25" s="632">
        <v>1759107</v>
      </c>
      <c r="DM25" s="644"/>
      <c r="DN25" s="644"/>
      <c r="DO25" s="644"/>
      <c r="DP25" s="644"/>
      <c r="DQ25" s="644"/>
      <c r="DR25" s="644"/>
      <c r="DS25" s="644"/>
      <c r="DT25" s="644"/>
      <c r="DU25" s="644"/>
      <c r="DV25" s="645"/>
      <c r="DW25" s="628">
        <v>18.5</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3093</v>
      </c>
      <c r="S26" s="624"/>
      <c r="T26" s="624"/>
      <c r="U26" s="624"/>
      <c r="V26" s="624"/>
      <c r="W26" s="624"/>
      <c r="X26" s="624"/>
      <c r="Y26" s="625"/>
      <c r="Z26" s="626">
        <v>0</v>
      </c>
      <c r="AA26" s="626"/>
      <c r="AB26" s="626"/>
      <c r="AC26" s="626"/>
      <c r="AD26" s="627">
        <v>3093</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1316236</v>
      </c>
      <c r="CS26" s="624"/>
      <c r="CT26" s="624"/>
      <c r="CU26" s="624"/>
      <c r="CV26" s="624"/>
      <c r="CW26" s="624"/>
      <c r="CX26" s="624"/>
      <c r="CY26" s="625"/>
      <c r="CZ26" s="628">
        <v>6.5</v>
      </c>
      <c r="DA26" s="656"/>
      <c r="DB26" s="656"/>
      <c r="DC26" s="658"/>
      <c r="DD26" s="632">
        <v>1247496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134998</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3115094</v>
      </c>
      <c r="BH27" s="624"/>
      <c r="BI27" s="624"/>
      <c r="BJ27" s="624"/>
      <c r="BK27" s="624"/>
      <c r="BL27" s="624"/>
      <c r="BM27" s="624"/>
      <c r="BN27" s="625"/>
      <c r="BO27" s="626">
        <v>100</v>
      </c>
      <c r="BP27" s="626"/>
      <c r="BQ27" s="626"/>
      <c r="BR27" s="626"/>
      <c r="BS27" s="627">
        <v>210254</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5109258</v>
      </c>
      <c r="CS27" s="644"/>
      <c r="CT27" s="644"/>
      <c r="CU27" s="644"/>
      <c r="CV27" s="644"/>
      <c r="CW27" s="644"/>
      <c r="CX27" s="644"/>
      <c r="CY27" s="645"/>
      <c r="CZ27" s="628">
        <v>25.3</v>
      </c>
      <c r="DA27" s="656"/>
      <c r="DB27" s="656"/>
      <c r="DC27" s="658"/>
      <c r="DD27" s="632">
        <v>1520099</v>
      </c>
      <c r="DE27" s="644"/>
      <c r="DF27" s="644"/>
      <c r="DG27" s="644"/>
      <c r="DH27" s="644"/>
      <c r="DI27" s="644"/>
      <c r="DJ27" s="644"/>
      <c r="DK27" s="645"/>
      <c r="DL27" s="632">
        <v>1007125</v>
      </c>
      <c r="DM27" s="644"/>
      <c r="DN27" s="644"/>
      <c r="DO27" s="644"/>
      <c r="DP27" s="644"/>
      <c r="DQ27" s="644"/>
      <c r="DR27" s="644"/>
      <c r="DS27" s="644"/>
      <c r="DT27" s="644"/>
      <c r="DU27" s="644"/>
      <c r="DV27" s="645"/>
      <c r="DW27" s="628">
        <v>10.6</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78379</v>
      </c>
      <c r="S28" s="624"/>
      <c r="T28" s="624"/>
      <c r="U28" s="624"/>
      <c r="V28" s="624"/>
      <c r="W28" s="624"/>
      <c r="X28" s="624"/>
      <c r="Y28" s="625"/>
      <c r="Z28" s="626">
        <v>0.4</v>
      </c>
      <c r="AA28" s="626"/>
      <c r="AB28" s="626"/>
      <c r="AC28" s="626"/>
      <c r="AD28" s="627">
        <v>6253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1372762</v>
      </c>
      <c r="CS28" s="624"/>
      <c r="CT28" s="624"/>
      <c r="CU28" s="624"/>
      <c r="CV28" s="624"/>
      <c r="CW28" s="624"/>
      <c r="CX28" s="624"/>
      <c r="CY28" s="625"/>
      <c r="CZ28" s="628">
        <v>6.8</v>
      </c>
      <c r="DA28" s="656"/>
      <c r="DB28" s="656"/>
      <c r="DC28" s="658"/>
      <c r="DD28" s="632">
        <v>1361958</v>
      </c>
      <c r="DE28" s="624"/>
      <c r="DF28" s="624"/>
      <c r="DG28" s="624"/>
      <c r="DH28" s="624"/>
      <c r="DI28" s="624"/>
      <c r="DJ28" s="624"/>
      <c r="DK28" s="625"/>
      <c r="DL28" s="632">
        <v>1361958</v>
      </c>
      <c r="DM28" s="624"/>
      <c r="DN28" s="624"/>
      <c r="DO28" s="624"/>
      <c r="DP28" s="624"/>
      <c r="DQ28" s="624"/>
      <c r="DR28" s="624"/>
      <c r="DS28" s="624"/>
      <c r="DT28" s="624"/>
      <c r="DU28" s="624"/>
      <c r="DV28" s="625"/>
      <c r="DW28" s="628">
        <v>14.3</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80293</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1372759</v>
      </c>
      <c r="CS29" s="644"/>
      <c r="CT29" s="644"/>
      <c r="CU29" s="644"/>
      <c r="CV29" s="644"/>
      <c r="CW29" s="644"/>
      <c r="CX29" s="644"/>
      <c r="CY29" s="645"/>
      <c r="CZ29" s="628">
        <v>6.8</v>
      </c>
      <c r="DA29" s="656"/>
      <c r="DB29" s="656"/>
      <c r="DC29" s="658"/>
      <c r="DD29" s="632">
        <v>1361955</v>
      </c>
      <c r="DE29" s="644"/>
      <c r="DF29" s="644"/>
      <c r="DG29" s="644"/>
      <c r="DH29" s="644"/>
      <c r="DI29" s="644"/>
      <c r="DJ29" s="644"/>
      <c r="DK29" s="645"/>
      <c r="DL29" s="632">
        <v>1361955</v>
      </c>
      <c r="DM29" s="644"/>
      <c r="DN29" s="644"/>
      <c r="DO29" s="644"/>
      <c r="DP29" s="644"/>
      <c r="DQ29" s="644"/>
      <c r="DR29" s="644"/>
      <c r="DS29" s="644"/>
      <c r="DT29" s="644"/>
      <c r="DU29" s="644"/>
      <c r="DV29" s="645"/>
      <c r="DW29" s="628">
        <v>14.3</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4308948</v>
      </c>
      <c r="S30" s="624"/>
      <c r="T30" s="624"/>
      <c r="U30" s="624"/>
      <c r="V30" s="624"/>
      <c r="W30" s="624"/>
      <c r="X30" s="624"/>
      <c r="Y30" s="625"/>
      <c r="Z30" s="626">
        <v>20</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1336070</v>
      </c>
      <c r="CS30" s="624"/>
      <c r="CT30" s="624"/>
      <c r="CU30" s="624"/>
      <c r="CV30" s="624"/>
      <c r="CW30" s="624"/>
      <c r="CX30" s="624"/>
      <c r="CY30" s="625"/>
      <c r="CZ30" s="628">
        <v>6.6</v>
      </c>
      <c r="DA30" s="656"/>
      <c r="DB30" s="656"/>
      <c r="DC30" s="658"/>
      <c r="DD30" s="632">
        <v>1325371</v>
      </c>
      <c r="DE30" s="624"/>
      <c r="DF30" s="624"/>
      <c r="DG30" s="624"/>
      <c r="DH30" s="624"/>
      <c r="DI30" s="624"/>
      <c r="DJ30" s="624"/>
      <c r="DK30" s="625"/>
      <c r="DL30" s="632">
        <v>1325371</v>
      </c>
      <c r="DM30" s="624"/>
      <c r="DN30" s="624"/>
      <c r="DO30" s="624"/>
      <c r="DP30" s="624"/>
      <c r="DQ30" s="624"/>
      <c r="DR30" s="624"/>
      <c r="DS30" s="624"/>
      <c r="DT30" s="624"/>
      <c r="DU30" s="624"/>
      <c r="DV30" s="625"/>
      <c r="DW30" s="628">
        <v>14</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99.1</v>
      </c>
      <c r="BH31" s="667"/>
      <c r="BI31" s="667"/>
      <c r="BJ31" s="667"/>
      <c r="BK31" s="667"/>
      <c r="BL31" s="667"/>
      <c r="BM31" s="618">
        <v>96.8</v>
      </c>
      <c r="BN31" s="667"/>
      <c r="BO31" s="667"/>
      <c r="BP31" s="667"/>
      <c r="BQ31" s="668"/>
      <c r="BR31" s="670">
        <v>99.1</v>
      </c>
      <c r="BS31" s="667"/>
      <c r="BT31" s="667"/>
      <c r="BU31" s="667"/>
      <c r="BV31" s="667"/>
      <c r="BW31" s="667"/>
      <c r="BX31" s="618">
        <v>96.2</v>
      </c>
      <c r="BY31" s="667"/>
      <c r="BZ31" s="667"/>
      <c r="CA31" s="667"/>
      <c r="CB31" s="668"/>
      <c r="CD31" s="663"/>
      <c r="CE31" s="664"/>
      <c r="CF31" s="620" t="s">
        <v>301</v>
      </c>
      <c r="CG31" s="621"/>
      <c r="CH31" s="621"/>
      <c r="CI31" s="621"/>
      <c r="CJ31" s="621"/>
      <c r="CK31" s="621"/>
      <c r="CL31" s="621"/>
      <c r="CM31" s="621"/>
      <c r="CN31" s="621"/>
      <c r="CO31" s="621"/>
      <c r="CP31" s="621"/>
      <c r="CQ31" s="622"/>
      <c r="CR31" s="623">
        <v>36689</v>
      </c>
      <c r="CS31" s="644"/>
      <c r="CT31" s="644"/>
      <c r="CU31" s="644"/>
      <c r="CV31" s="644"/>
      <c r="CW31" s="644"/>
      <c r="CX31" s="644"/>
      <c r="CY31" s="645"/>
      <c r="CZ31" s="628">
        <v>0.2</v>
      </c>
      <c r="DA31" s="656"/>
      <c r="DB31" s="656"/>
      <c r="DC31" s="658"/>
      <c r="DD31" s="632">
        <v>36584</v>
      </c>
      <c r="DE31" s="644"/>
      <c r="DF31" s="644"/>
      <c r="DG31" s="644"/>
      <c r="DH31" s="644"/>
      <c r="DI31" s="644"/>
      <c r="DJ31" s="644"/>
      <c r="DK31" s="645"/>
      <c r="DL31" s="632">
        <v>36584</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1623567</v>
      </c>
      <c r="S32" s="624"/>
      <c r="T32" s="624"/>
      <c r="U32" s="624"/>
      <c r="V32" s="624"/>
      <c r="W32" s="624"/>
      <c r="X32" s="624"/>
      <c r="Y32" s="625"/>
      <c r="Z32" s="626">
        <v>7.5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99.3</v>
      </c>
      <c r="BH32" s="644"/>
      <c r="BI32" s="644"/>
      <c r="BJ32" s="644"/>
      <c r="BK32" s="644"/>
      <c r="BL32" s="644"/>
      <c r="BM32" s="629">
        <v>97.3</v>
      </c>
      <c r="BN32" s="644"/>
      <c r="BO32" s="644"/>
      <c r="BP32" s="644"/>
      <c r="BQ32" s="669"/>
      <c r="BR32" s="680">
        <v>99.5</v>
      </c>
      <c r="BS32" s="644"/>
      <c r="BT32" s="644"/>
      <c r="BU32" s="644"/>
      <c r="BV32" s="644"/>
      <c r="BW32" s="644"/>
      <c r="BX32" s="629">
        <v>97</v>
      </c>
      <c r="BY32" s="644"/>
      <c r="BZ32" s="644"/>
      <c r="CA32" s="644"/>
      <c r="CB32" s="669"/>
      <c r="CD32" s="665"/>
      <c r="CE32" s="666"/>
      <c r="CF32" s="620" t="s">
        <v>305</v>
      </c>
      <c r="CG32" s="621"/>
      <c r="CH32" s="621"/>
      <c r="CI32" s="621"/>
      <c r="CJ32" s="621"/>
      <c r="CK32" s="621"/>
      <c r="CL32" s="621"/>
      <c r="CM32" s="621"/>
      <c r="CN32" s="621"/>
      <c r="CO32" s="621"/>
      <c r="CP32" s="621"/>
      <c r="CQ32" s="622"/>
      <c r="CR32" s="623">
        <v>3</v>
      </c>
      <c r="CS32" s="624"/>
      <c r="CT32" s="624"/>
      <c r="CU32" s="624"/>
      <c r="CV32" s="624"/>
      <c r="CW32" s="624"/>
      <c r="CX32" s="624"/>
      <c r="CY32" s="625"/>
      <c r="CZ32" s="628">
        <v>0</v>
      </c>
      <c r="DA32" s="656"/>
      <c r="DB32" s="656"/>
      <c r="DC32" s="658"/>
      <c r="DD32" s="632">
        <v>3</v>
      </c>
      <c r="DE32" s="624"/>
      <c r="DF32" s="624"/>
      <c r="DG32" s="624"/>
      <c r="DH32" s="624"/>
      <c r="DI32" s="624"/>
      <c r="DJ32" s="624"/>
      <c r="DK32" s="625"/>
      <c r="DL32" s="632">
        <v>3</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10759</v>
      </c>
      <c r="S33" s="624"/>
      <c r="T33" s="624"/>
      <c r="U33" s="624"/>
      <c r="V33" s="624"/>
      <c r="W33" s="624"/>
      <c r="X33" s="624"/>
      <c r="Y33" s="625"/>
      <c r="Z33" s="626">
        <v>0</v>
      </c>
      <c r="AA33" s="626"/>
      <c r="AB33" s="626"/>
      <c r="AC33" s="626"/>
      <c r="AD33" s="627">
        <v>8244</v>
      </c>
      <c r="AE33" s="627"/>
      <c r="AF33" s="627"/>
      <c r="AG33" s="627"/>
      <c r="AH33" s="627"/>
      <c r="AI33" s="627"/>
      <c r="AJ33" s="627"/>
      <c r="AK33" s="627"/>
      <c r="AL33" s="628">
        <v>0.1</v>
      </c>
      <c r="AM33" s="629"/>
      <c r="AN33" s="629"/>
      <c r="AO33" s="630"/>
      <c r="AP33" s="675"/>
      <c r="AQ33" s="676"/>
      <c r="AR33" s="676"/>
      <c r="AS33" s="676"/>
      <c r="AT33" s="679"/>
      <c r="AU33" s="219"/>
      <c r="AV33" s="219"/>
      <c r="AW33" s="219"/>
      <c r="AX33" s="646" t="s">
        <v>307</v>
      </c>
      <c r="AY33" s="647"/>
      <c r="AZ33" s="647"/>
      <c r="BA33" s="647"/>
      <c r="BB33" s="647"/>
      <c r="BC33" s="647"/>
      <c r="BD33" s="647"/>
      <c r="BE33" s="647"/>
      <c r="BF33" s="648"/>
      <c r="BG33" s="681">
        <v>98.6</v>
      </c>
      <c r="BH33" s="682"/>
      <c r="BI33" s="682"/>
      <c r="BJ33" s="682"/>
      <c r="BK33" s="682"/>
      <c r="BL33" s="682"/>
      <c r="BM33" s="683">
        <v>95.5</v>
      </c>
      <c r="BN33" s="682"/>
      <c r="BO33" s="682"/>
      <c r="BP33" s="682"/>
      <c r="BQ33" s="684"/>
      <c r="BR33" s="681">
        <v>98.6</v>
      </c>
      <c r="BS33" s="682"/>
      <c r="BT33" s="682"/>
      <c r="BU33" s="682"/>
      <c r="BV33" s="682"/>
      <c r="BW33" s="682"/>
      <c r="BX33" s="683">
        <v>94.5</v>
      </c>
      <c r="BY33" s="682"/>
      <c r="BZ33" s="682"/>
      <c r="CA33" s="682"/>
      <c r="CB33" s="684"/>
      <c r="CD33" s="620" t="s">
        <v>308</v>
      </c>
      <c r="CE33" s="621"/>
      <c r="CF33" s="621"/>
      <c r="CG33" s="621"/>
      <c r="CH33" s="621"/>
      <c r="CI33" s="621"/>
      <c r="CJ33" s="621"/>
      <c r="CK33" s="621"/>
      <c r="CL33" s="621"/>
      <c r="CM33" s="621"/>
      <c r="CN33" s="621"/>
      <c r="CO33" s="621"/>
      <c r="CP33" s="621"/>
      <c r="CQ33" s="622"/>
      <c r="CR33" s="623">
        <v>8435655</v>
      </c>
      <c r="CS33" s="644"/>
      <c r="CT33" s="644"/>
      <c r="CU33" s="644"/>
      <c r="CV33" s="644"/>
      <c r="CW33" s="644"/>
      <c r="CX33" s="644"/>
      <c r="CY33" s="645"/>
      <c r="CZ33" s="628">
        <v>41.7</v>
      </c>
      <c r="DA33" s="656"/>
      <c r="DB33" s="656"/>
      <c r="DC33" s="658"/>
      <c r="DD33" s="632">
        <v>6576408</v>
      </c>
      <c r="DE33" s="644"/>
      <c r="DF33" s="644"/>
      <c r="DG33" s="644"/>
      <c r="DH33" s="644"/>
      <c r="DI33" s="644"/>
      <c r="DJ33" s="644"/>
      <c r="DK33" s="645"/>
      <c r="DL33" s="632">
        <v>4309461</v>
      </c>
      <c r="DM33" s="644"/>
      <c r="DN33" s="644"/>
      <c r="DO33" s="644"/>
      <c r="DP33" s="644"/>
      <c r="DQ33" s="644"/>
      <c r="DR33" s="644"/>
      <c r="DS33" s="644"/>
      <c r="DT33" s="644"/>
      <c r="DU33" s="644"/>
      <c r="DV33" s="645"/>
      <c r="DW33" s="628">
        <v>45.4</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467115</v>
      </c>
      <c r="S34" s="624"/>
      <c r="T34" s="624"/>
      <c r="U34" s="624"/>
      <c r="V34" s="624"/>
      <c r="W34" s="624"/>
      <c r="X34" s="624"/>
      <c r="Y34" s="625"/>
      <c r="Z34" s="626">
        <v>2.2000000000000002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2181424</v>
      </c>
      <c r="CS34" s="624"/>
      <c r="CT34" s="624"/>
      <c r="CU34" s="624"/>
      <c r="CV34" s="624"/>
      <c r="CW34" s="624"/>
      <c r="CX34" s="624"/>
      <c r="CY34" s="625"/>
      <c r="CZ34" s="628">
        <v>10.8</v>
      </c>
      <c r="DA34" s="656"/>
      <c r="DB34" s="656"/>
      <c r="DC34" s="658"/>
      <c r="DD34" s="632">
        <v>1722568</v>
      </c>
      <c r="DE34" s="624"/>
      <c r="DF34" s="624"/>
      <c r="DG34" s="624"/>
      <c r="DH34" s="624"/>
      <c r="DI34" s="624"/>
      <c r="DJ34" s="624"/>
      <c r="DK34" s="625"/>
      <c r="DL34" s="632">
        <v>1027933</v>
      </c>
      <c r="DM34" s="624"/>
      <c r="DN34" s="624"/>
      <c r="DO34" s="624"/>
      <c r="DP34" s="624"/>
      <c r="DQ34" s="624"/>
      <c r="DR34" s="624"/>
      <c r="DS34" s="624"/>
      <c r="DT34" s="624"/>
      <c r="DU34" s="624"/>
      <c r="DV34" s="625"/>
      <c r="DW34" s="628">
        <v>10.8</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871601</v>
      </c>
      <c r="S35" s="624"/>
      <c r="T35" s="624"/>
      <c r="U35" s="624"/>
      <c r="V35" s="624"/>
      <c r="W35" s="624"/>
      <c r="X35" s="624"/>
      <c r="Y35" s="625"/>
      <c r="Z35" s="626">
        <v>4</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234923</v>
      </c>
      <c r="CS35" s="644"/>
      <c r="CT35" s="644"/>
      <c r="CU35" s="644"/>
      <c r="CV35" s="644"/>
      <c r="CW35" s="644"/>
      <c r="CX35" s="644"/>
      <c r="CY35" s="645"/>
      <c r="CZ35" s="628">
        <v>1.2</v>
      </c>
      <c r="DA35" s="656"/>
      <c r="DB35" s="656"/>
      <c r="DC35" s="658"/>
      <c r="DD35" s="632">
        <v>223431</v>
      </c>
      <c r="DE35" s="644"/>
      <c r="DF35" s="644"/>
      <c r="DG35" s="644"/>
      <c r="DH35" s="644"/>
      <c r="DI35" s="644"/>
      <c r="DJ35" s="644"/>
      <c r="DK35" s="645"/>
      <c r="DL35" s="632">
        <v>205781</v>
      </c>
      <c r="DM35" s="644"/>
      <c r="DN35" s="644"/>
      <c r="DO35" s="644"/>
      <c r="DP35" s="644"/>
      <c r="DQ35" s="644"/>
      <c r="DR35" s="644"/>
      <c r="DS35" s="644"/>
      <c r="DT35" s="644"/>
      <c r="DU35" s="644"/>
      <c r="DV35" s="645"/>
      <c r="DW35" s="628">
        <v>2.2000000000000002</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1196356</v>
      </c>
      <c r="S36" s="624"/>
      <c r="T36" s="624"/>
      <c r="U36" s="624"/>
      <c r="V36" s="624"/>
      <c r="W36" s="624"/>
      <c r="X36" s="624"/>
      <c r="Y36" s="625"/>
      <c r="Z36" s="626">
        <v>5.6</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2332475</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180131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2898032</v>
      </c>
      <c r="CS36" s="624"/>
      <c r="CT36" s="624"/>
      <c r="CU36" s="624"/>
      <c r="CV36" s="624"/>
      <c r="CW36" s="624"/>
      <c r="CX36" s="624"/>
      <c r="CY36" s="625"/>
      <c r="CZ36" s="628">
        <v>14.3</v>
      </c>
      <c r="DA36" s="656"/>
      <c r="DB36" s="656"/>
      <c r="DC36" s="658"/>
      <c r="DD36" s="632">
        <v>2397196</v>
      </c>
      <c r="DE36" s="624"/>
      <c r="DF36" s="624"/>
      <c r="DG36" s="624"/>
      <c r="DH36" s="624"/>
      <c r="DI36" s="624"/>
      <c r="DJ36" s="624"/>
      <c r="DK36" s="625"/>
      <c r="DL36" s="632">
        <v>1924881</v>
      </c>
      <c r="DM36" s="624"/>
      <c r="DN36" s="624"/>
      <c r="DO36" s="624"/>
      <c r="DP36" s="624"/>
      <c r="DQ36" s="624"/>
      <c r="DR36" s="624"/>
      <c r="DS36" s="624"/>
      <c r="DT36" s="624"/>
      <c r="DU36" s="624"/>
      <c r="DV36" s="625"/>
      <c r="DW36" s="628">
        <v>20.3</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321445</v>
      </c>
      <c r="S37" s="624"/>
      <c r="T37" s="624"/>
      <c r="U37" s="624"/>
      <c r="V37" s="624"/>
      <c r="W37" s="624"/>
      <c r="X37" s="624"/>
      <c r="Y37" s="625"/>
      <c r="Z37" s="626">
        <v>1.5</v>
      </c>
      <c r="AA37" s="626"/>
      <c r="AB37" s="626"/>
      <c r="AC37" s="626"/>
      <c r="AD37" s="627">
        <v>22045</v>
      </c>
      <c r="AE37" s="627"/>
      <c r="AF37" s="627"/>
      <c r="AG37" s="627"/>
      <c r="AH37" s="627"/>
      <c r="AI37" s="627"/>
      <c r="AJ37" s="627"/>
      <c r="AK37" s="627"/>
      <c r="AL37" s="628">
        <v>0.2</v>
      </c>
      <c r="AM37" s="629"/>
      <c r="AN37" s="629"/>
      <c r="AO37" s="630"/>
      <c r="AQ37" s="686" t="s">
        <v>320</v>
      </c>
      <c r="AR37" s="687"/>
      <c r="AS37" s="687"/>
      <c r="AT37" s="687"/>
      <c r="AU37" s="687"/>
      <c r="AV37" s="687"/>
      <c r="AW37" s="687"/>
      <c r="AX37" s="687"/>
      <c r="AY37" s="688"/>
      <c r="AZ37" s="623">
        <v>472317</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185773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1034310</v>
      </c>
      <c r="CS37" s="644"/>
      <c r="CT37" s="644"/>
      <c r="CU37" s="644"/>
      <c r="CV37" s="644"/>
      <c r="CW37" s="644"/>
      <c r="CX37" s="644"/>
      <c r="CY37" s="645"/>
      <c r="CZ37" s="628">
        <v>5.0999999999999996</v>
      </c>
      <c r="DA37" s="656"/>
      <c r="DB37" s="656"/>
      <c r="DC37" s="658"/>
      <c r="DD37" s="632">
        <v>976042</v>
      </c>
      <c r="DE37" s="644"/>
      <c r="DF37" s="644"/>
      <c r="DG37" s="644"/>
      <c r="DH37" s="644"/>
      <c r="DI37" s="644"/>
      <c r="DJ37" s="644"/>
      <c r="DK37" s="645"/>
      <c r="DL37" s="632">
        <v>970916</v>
      </c>
      <c r="DM37" s="644"/>
      <c r="DN37" s="644"/>
      <c r="DO37" s="644"/>
      <c r="DP37" s="644"/>
      <c r="DQ37" s="644"/>
      <c r="DR37" s="644"/>
      <c r="DS37" s="644"/>
      <c r="DT37" s="644"/>
      <c r="DU37" s="644"/>
      <c r="DV37" s="645"/>
      <c r="DW37" s="628">
        <v>10.199999999999999</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1720839</v>
      </c>
      <c r="S38" s="624"/>
      <c r="T38" s="624"/>
      <c r="U38" s="624"/>
      <c r="V38" s="624"/>
      <c r="W38" s="624"/>
      <c r="X38" s="624"/>
      <c r="Y38" s="625"/>
      <c r="Z38" s="626">
        <v>8</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392800</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4682</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1479457</v>
      </c>
      <c r="CS38" s="624"/>
      <c r="CT38" s="624"/>
      <c r="CU38" s="624"/>
      <c r="CV38" s="624"/>
      <c r="CW38" s="624"/>
      <c r="CX38" s="624"/>
      <c r="CY38" s="625"/>
      <c r="CZ38" s="628">
        <v>7.3</v>
      </c>
      <c r="DA38" s="656"/>
      <c r="DB38" s="656"/>
      <c r="DC38" s="658"/>
      <c r="DD38" s="632">
        <v>1175583</v>
      </c>
      <c r="DE38" s="624"/>
      <c r="DF38" s="624"/>
      <c r="DG38" s="624"/>
      <c r="DH38" s="624"/>
      <c r="DI38" s="624"/>
      <c r="DJ38" s="624"/>
      <c r="DK38" s="625"/>
      <c r="DL38" s="632">
        <v>1150866</v>
      </c>
      <c r="DM38" s="624"/>
      <c r="DN38" s="624"/>
      <c r="DO38" s="624"/>
      <c r="DP38" s="624"/>
      <c r="DQ38" s="624"/>
      <c r="DR38" s="624"/>
      <c r="DS38" s="624"/>
      <c r="DT38" s="624"/>
      <c r="DU38" s="624"/>
      <c r="DV38" s="625"/>
      <c r="DW38" s="628">
        <v>12.1</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7002</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7233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1509519</v>
      </c>
      <c r="CS39" s="644"/>
      <c r="CT39" s="644"/>
      <c r="CU39" s="644"/>
      <c r="CV39" s="644"/>
      <c r="CW39" s="644"/>
      <c r="CX39" s="644"/>
      <c r="CY39" s="645"/>
      <c r="CZ39" s="628">
        <v>7.5</v>
      </c>
      <c r="DA39" s="656"/>
      <c r="DB39" s="656"/>
      <c r="DC39" s="658"/>
      <c r="DD39" s="632">
        <v>1057630</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49639</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44"/>
      <c r="BE40" s="644"/>
      <c r="BF40" s="669"/>
      <c r="BG40" s="673" t="s">
        <v>333</v>
      </c>
      <c r="BH40" s="674"/>
      <c r="BI40" s="674"/>
      <c r="BJ40" s="674"/>
      <c r="BK40" s="674"/>
      <c r="BL40" s="223"/>
      <c r="BM40" s="621" t="s">
        <v>334</v>
      </c>
      <c r="BN40" s="621"/>
      <c r="BO40" s="621"/>
      <c r="BP40" s="621"/>
      <c r="BQ40" s="621"/>
      <c r="BR40" s="621"/>
      <c r="BS40" s="621"/>
      <c r="BT40" s="621"/>
      <c r="BU40" s="622"/>
      <c r="BV40" s="623">
        <v>112</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132300</v>
      </c>
      <c r="CS40" s="624"/>
      <c r="CT40" s="624"/>
      <c r="CU40" s="624"/>
      <c r="CV40" s="624"/>
      <c r="CW40" s="624"/>
      <c r="CX40" s="624"/>
      <c r="CY40" s="625"/>
      <c r="CZ40" s="628">
        <v>0.7</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21546929</v>
      </c>
      <c r="S41" s="696"/>
      <c r="T41" s="696"/>
      <c r="U41" s="696"/>
      <c r="V41" s="696"/>
      <c r="W41" s="696"/>
      <c r="X41" s="696"/>
      <c r="Y41" s="700"/>
      <c r="Z41" s="701">
        <v>100</v>
      </c>
      <c r="AA41" s="701"/>
      <c r="AB41" s="701"/>
      <c r="AC41" s="701"/>
      <c r="AD41" s="702">
        <v>9445402</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328690</v>
      </c>
      <c r="BA41" s="624"/>
      <c r="BB41" s="624"/>
      <c r="BC41" s="624"/>
      <c r="BD41" s="644"/>
      <c r="BE41" s="644"/>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1131666</v>
      </c>
      <c r="BA42" s="696"/>
      <c r="BB42" s="696"/>
      <c r="BC42" s="696"/>
      <c r="BD42" s="682"/>
      <c r="BE42" s="682"/>
      <c r="BF42" s="684"/>
      <c r="BG42" s="675"/>
      <c r="BH42" s="676"/>
      <c r="BI42" s="676"/>
      <c r="BJ42" s="676"/>
      <c r="BK42" s="676"/>
      <c r="BL42" s="224"/>
      <c r="BM42" s="647" t="s">
        <v>341</v>
      </c>
      <c r="BN42" s="647"/>
      <c r="BO42" s="647"/>
      <c r="BP42" s="647"/>
      <c r="BQ42" s="647"/>
      <c r="BR42" s="647"/>
      <c r="BS42" s="647"/>
      <c r="BT42" s="647"/>
      <c r="BU42" s="648"/>
      <c r="BV42" s="695">
        <v>356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3174740</v>
      </c>
      <c r="CS42" s="644"/>
      <c r="CT42" s="644"/>
      <c r="CU42" s="644"/>
      <c r="CV42" s="644"/>
      <c r="CW42" s="644"/>
      <c r="CX42" s="644"/>
      <c r="CY42" s="645"/>
      <c r="CZ42" s="628">
        <v>15.7</v>
      </c>
      <c r="DA42" s="656"/>
      <c r="DB42" s="656"/>
      <c r="DC42" s="658"/>
      <c r="DD42" s="632">
        <v>519400</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83089</v>
      </c>
      <c r="CS43" s="644"/>
      <c r="CT43" s="644"/>
      <c r="CU43" s="644"/>
      <c r="CV43" s="644"/>
      <c r="CW43" s="644"/>
      <c r="CX43" s="644"/>
      <c r="CY43" s="645"/>
      <c r="CZ43" s="628">
        <v>0.4</v>
      </c>
      <c r="DA43" s="656"/>
      <c r="DB43" s="656"/>
      <c r="DC43" s="658"/>
      <c r="DD43" s="632">
        <v>83089</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2938801</v>
      </c>
      <c r="CS44" s="624"/>
      <c r="CT44" s="624"/>
      <c r="CU44" s="624"/>
      <c r="CV44" s="624"/>
      <c r="CW44" s="624"/>
      <c r="CX44" s="624"/>
      <c r="CY44" s="625"/>
      <c r="CZ44" s="628">
        <v>14.5</v>
      </c>
      <c r="DA44" s="629"/>
      <c r="DB44" s="629"/>
      <c r="DC44" s="635"/>
      <c r="DD44" s="632">
        <v>499541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2008662</v>
      </c>
      <c r="CS45" s="644"/>
      <c r="CT45" s="644"/>
      <c r="CU45" s="644"/>
      <c r="CV45" s="644"/>
      <c r="CW45" s="644"/>
      <c r="CX45" s="644"/>
      <c r="CY45" s="645"/>
      <c r="CZ45" s="628">
        <v>9.9</v>
      </c>
      <c r="DA45" s="656"/>
      <c r="DB45" s="656"/>
      <c r="DC45" s="658"/>
      <c r="DD45" s="632">
        <v>285808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901463</v>
      </c>
      <c r="CS46" s="624"/>
      <c r="CT46" s="624"/>
      <c r="CU46" s="624"/>
      <c r="CV46" s="624"/>
      <c r="CW46" s="624"/>
      <c r="CX46" s="624"/>
      <c r="CY46" s="625"/>
      <c r="CZ46" s="628">
        <v>4.5</v>
      </c>
      <c r="DA46" s="629"/>
      <c r="DB46" s="629"/>
      <c r="DC46" s="635"/>
      <c r="DD46" s="632">
        <v>210757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v>235939</v>
      </c>
      <c r="CS47" s="644"/>
      <c r="CT47" s="644"/>
      <c r="CU47" s="644"/>
      <c r="CV47" s="644"/>
      <c r="CW47" s="644"/>
      <c r="CX47" s="644"/>
      <c r="CY47" s="645"/>
      <c r="CZ47" s="628">
        <v>1.2</v>
      </c>
      <c r="DA47" s="656"/>
      <c r="DB47" s="656"/>
      <c r="DC47" s="658"/>
      <c r="DD47" s="632">
        <v>19859</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352</v>
      </c>
      <c r="CE49" s="647"/>
      <c r="CF49" s="647"/>
      <c r="CG49" s="647"/>
      <c r="CH49" s="647"/>
      <c r="CI49" s="647"/>
      <c r="CJ49" s="647"/>
      <c r="CK49" s="647"/>
      <c r="CL49" s="647"/>
      <c r="CM49" s="647"/>
      <c r="CN49" s="647"/>
      <c r="CO49" s="647"/>
      <c r="CP49" s="647"/>
      <c r="CQ49" s="648"/>
      <c r="CR49" s="695">
        <v>20223610</v>
      </c>
      <c r="CS49" s="682"/>
      <c r="CT49" s="682"/>
      <c r="CU49" s="682"/>
      <c r="CV49" s="682"/>
      <c r="CW49" s="682"/>
      <c r="CX49" s="682"/>
      <c r="CY49" s="711"/>
      <c r="CZ49" s="703">
        <v>100</v>
      </c>
      <c r="DA49" s="712"/>
      <c r="DB49" s="712"/>
      <c r="DC49" s="713"/>
      <c r="DD49" s="714">
        <v>11971441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4NeB7fr6phc5YarBdYxycopt62O8imCmOjQnbvX3CwkeqYFpx70o19ekQbSqtxeHn05XtuNxZO9Ho2t5S2b9Q==" saltValue="8uuWCl4ijN/zHZn6vE0a6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21524</v>
      </c>
      <c r="R7" s="753"/>
      <c r="S7" s="753"/>
      <c r="T7" s="753"/>
      <c r="U7" s="753"/>
      <c r="V7" s="753">
        <v>20214</v>
      </c>
      <c r="W7" s="753"/>
      <c r="X7" s="753"/>
      <c r="Y7" s="753"/>
      <c r="Z7" s="753"/>
      <c r="AA7" s="753">
        <v>1310</v>
      </c>
      <c r="AB7" s="753"/>
      <c r="AC7" s="753"/>
      <c r="AD7" s="753"/>
      <c r="AE7" s="754"/>
      <c r="AF7" s="755">
        <v>987</v>
      </c>
      <c r="AG7" s="756"/>
      <c r="AH7" s="756"/>
      <c r="AI7" s="756"/>
      <c r="AJ7" s="757"/>
      <c r="AK7" s="758">
        <v>872</v>
      </c>
      <c r="AL7" s="759"/>
      <c r="AM7" s="759"/>
      <c r="AN7" s="759"/>
      <c r="AO7" s="759"/>
      <c r="AP7" s="759">
        <v>11896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569</v>
      </c>
      <c r="BT7" s="747"/>
      <c r="BU7" s="747"/>
      <c r="BV7" s="747"/>
      <c r="BW7" s="747"/>
      <c r="BX7" s="747"/>
      <c r="BY7" s="747"/>
      <c r="BZ7" s="747"/>
      <c r="CA7" s="747"/>
      <c r="CB7" s="747"/>
      <c r="CC7" s="747"/>
      <c r="CD7" s="747"/>
      <c r="CE7" s="747"/>
      <c r="CF7" s="747"/>
      <c r="CG7" s="762"/>
      <c r="CH7" s="743">
        <v>1</v>
      </c>
      <c r="CI7" s="744"/>
      <c r="CJ7" s="744"/>
      <c r="CK7" s="744"/>
      <c r="CL7" s="745"/>
      <c r="CM7" s="743">
        <v>28</v>
      </c>
      <c r="CN7" s="744"/>
      <c r="CO7" s="744"/>
      <c r="CP7" s="744"/>
      <c r="CQ7" s="745"/>
      <c r="CR7" s="743">
        <v>10</v>
      </c>
      <c r="CS7" s="744"/>
      <c r="CT7" s="744"/>
      <c r="CU7" s="744"/>
      <c r="CV7" s="745"/>
      <c r="CW7" s="743">
        <v>22</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32</v>
      </c>
      <c r="R8" s="784"/>
      <c r="S8" s="784"/>
      <c r="T8" s="784"/>
      <c r="U8" s="784"/>
      <c r="V8" s="784">
        <v>19</v>
      </c>
      <c r="W8" s="784"/>
      <c r="X8" s="784"/>
      <c r="Y8" s="784"/>
      <c r="Z8" s="784"/>
      <c r="AA8" s="784">
        <v>13</v>
      </c>
      <c r="AB8" s="784"/>
      <c r="AC8" s="784"/>
      <c r="AD8" s="784"/>
      <c r="AE8" s="785"/>
      <c r="AF8" s="786">
        <v>13</v>
      </c>
      <c r="AG8" s="787"/>
      <c r="AH8" s="787"/>
      <c r="AI8" s="787"/>
      <c r="AJ8" s="788"/>
      <c r="AK8" s="769">
        <v>0</v>
      </c>
      <c r="AL8" s="770"/>
      <c r="AM8" s="770"/>
      <c r="AN8" s="770"/>
      <c r="AO8" s="770"/>
      <c r="AP8" s="770">
        <v>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570</v>
      </c>
      <c r="BT8" s="774"/>
      <c r="BU8" s="774"/>
      <c r="BV8" s="774"/>
      <c r="BW8" s="774"/>
      <c r="BX8" s="774"/>
      <c r="BY8" s="774"/>
      <c r="BZ8" s="774"/>
      <c r="CA8" s="774"/>
      <c r="CB8" s="774"/>
      <c r="CC8" s="774"/>
      <c r="CD8" s="774"/>
      <c r="CE8" s="774"/>
      <c r="CF8" s="774"/>
      <c r="CG8" s="775"/>
      <c r="CH8" s="776">
        <v>13</v>
      </c>
      <c r="CI8" s="777"/>
      <c r="CJ8" s="777"/>
      <c r="CK8" s="777"/>
      <c r="CL8" s="778"/>
      <c r="CM8" s="776">
        <v>93</v>
      </c>
      <c r="CN8" s="777"/>
      <c r="CO8" s="777"/>
      <c r="CP8" s="777"/>
      <c r="CQ8" s="778"/>
      <c r="CR8" s="776">
        <v>91</v>
      </c>
      <c r="CS8" s="777"/>
      <c r="CT8" s="777"/>
      <c r="CU8" s="777"/>
      <c r="CV8" s="778"/>
      <c r="CW8" s="776">
        <v>1</v>
      </c>
      <c r="CX8" s="777"/>
      <c r="CY8" s="777"/>
      <c r="CZ8" s="777"/>
      <c r="DA8" s="778"/>
      <c r="DB8" s="776">
        <v>0</v>
      </c>
      <c r="DC8" s="777"/>
      <c r="DD8" s="777"/>
      <c r="DE8" s="777"/>
      <c r="DF8" s="778"/>
      <c r="DG8" s="776">
        <v>0</v>
      </c>
      <c r="DH8" s="777"/>
      <c r="DI8" s="777"/>
      <c r="DJ8" s="777"/>
      <c r="DK8" s="778"/>
      <c r="DL8" s="776">
        <v>0</v>
      </c>
      <c r="DM8" s="777"/>
      <c r="DN8" s="777"/>
      <c r="DO8" s="777"/>
      <c r="DP8" s="778"/>
      <c r="DQ8" s="776">
        <v>0</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571</v>
      </c>
      <c r="BT9" s="774"/>
      <c r="BU9" s="774"/>
      <c r="BV9" s="774"/>
      <c r="BW9" s="774"/>
      <c r="BX9" s="774"/>
      <c r="BY9" s="774"/>
      <c r="BZ9" s="774"/>
      <c r="CA9" s="774"/>
      <c r="CB9" s="774"/>
      <c r="CC9" s="774"/>
      <c r="CD9" s="774"/>
      <c r="CE9" s="774"/>
      <c r="CF9" s="774"/>
      <c r="CG9" s="775"/>
      <c r="CH9" s="776">
        <v>0</v>
      </c>
      <c r="CI9" s="777"/>
      <c r="CJ9" s="777"/>
      <c r="CK9" s="777"/>
      <c r="CL9" s="778"/>
      <c r="CM9" s="776">
        <v>8</v>
      </c>
      <c r="CN9" s="777"/>
      <c r="CO9" s="777"/>
      <c r="CP9" s="777"/>
      <c r="CQ9" s="778"/>
      <c r="CR9" s="776">
        <v>48</v>
      </c>
      <c r="CS9" s="777"/>
      <c r="CT9" s="777"/>
      <c r="CU9" s="777"/>
      <c r="CV9" s="778"/>
      <c r="CW9" s="776">
        <v>6</v>
      </c>
      <c r="CX9" s="777"/>
      <c r="CY9" s="777"/>
      <c r="CZ9" s="777"/>
      <c r="DA9" s="778"/>
      <c r="DB9" s="776">
        <v>0</v>
      </c>
      <c r="DC9" s="777"/>
      <c r="DD9" s="777"/>
      <c r="DE9" s="777"/>
      <c r="DF9" s="778"/>
      <c r="DG9" s="776">
        <v>0</v>
      </c>
      <c r="DH9" s="777"/>
      <c r="DI9" s="777"/>
      <c r="DJ9" s="777"/>
      <c r="DK9" s="778"/>
      <c r="DL9" s="776">
        <v>0</v>
      </c>
      <c r="DM9" s="777"/>
      <c r="DN9" s="777"/>
      <c r="DO9" s="777"/>
      <c r="DP9" s="778"/>
      <c r="DQ9" s="776">
        <v>0</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802"/>
      <c r="R22" s="803"/>
      <c r="S22" s="803"/>
      <c r="T22" s="803"/>
      <c r="U22" s="803"/>
      <c r="V22" s="803"/>
      <c r="W22" s="803"/>
      <c r="X22" s="803"/>
      <c r="Y22" s="803"/>
      <c r="Z22" s="803"/>
      <c r="AA22" s="803"/>
      <c r="AB22" s="803"/>
      <c r="AC22" s="803"/>
      <c r="AD22" s="803"/>
      <c r="AE22" s="804"/>
      <c r="AF22" s="786"/>
      <c r="AG22" s="787"/>
      <c r="AH22" s="787"/>
      <c r="AI22" s="787"/>
      <c r="AJ22" s="788"/>
      <c r="AK22" s="805"/>
      <c r="AL22" s="806"/>
      <c r="AM22" s="806"/>
      <c r="AN22" s="806"/>
      <c r="AO22" s="806"/>
      <c r="AP22" s="806"/>
      <c r="AQ22" s="806"/>
      <c r="AR22" s="806"/>
      <c r="AS22" s="806"/>
      <c r="AT22" s="806"/>
      <c r="AU22" s="807"/>
      <c r="AV22" s="807"/>
      <c r="AW22" s="807"/>
      <c r="AX22" s="807"/>
      <c r="AY22" s="808"/>
      <c r="AZ22" s="809" t="s">
        <v>377</v>
      </c>
      <c r="BA22" s="809"/>
      <c r="BB22" s="809"/>
      <c r="BC22" s="809"/>
      <c r="BD22" s="810"/>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f>SUM(Q7:U22)</f>
        <v>21556</v>
      </c>
      <c r="R23" s="793"/>
      <c r="S23" s="793"/>
      <c r="T23" s="793"/>
      <c r="U23" s="793"/>
      <c r="V23" s="794">
        <f>SUM(V7:Z22)</f>
        <v>20233</v>
      </c>
      <c r="W23" s="795"/>
      <c r="X23" s="795"/>
      <c r="Y23" s="795"/>
      <c r="Z23" s="796"/>
      <c r="AA23" s="794">
        <f>SUM(AA7:AE22)</f>
        <v>1323</v>
      </c>
      <c r="AB23" s="795"/>
      <c r="AC23" s="795"/>
      <c r="AD23" s="795"/>
      <c r="AE23" s="797"/>
      <c r="AF23" s="798">
        <v>1000</v>
      </c>
      <c r="AG23" s="793"/>
      <c r="AH23" s="793"/>
      <c r="AI23" s="793"/>
      <c r="AJ23" s="799"/>
      <c r="AK23" s="800"/>
      <c r="AL23" s="801"/>
      <c r="AM23" s="801"/>
      <c r="AN23" s="801"/>
      <c r="AO23" s="801"/>
      <c r="AP23" s="793">
        <f>SUM(AP7:AT22)</f>
        <v>11896</v>
      </c>
      <c r="AQ23" s="793"/>
      <c r="AR23" s="793"/>
      <c r="AS23" s="793"/>
      <c r="AT23" s="793"/>
      <c r="AU23" s="812"/>
      <c r="AV23" s="812"/>
      <c r="AW23" s="812"/>
      <c r="AX23" s="812"/>
      <c r="AY23" s="813"/>
      <c r="AZ23" s="814" t="s">
        <v>122</v>
      </c>
      <c r="BA23" s="795"/>
      <c r="BB23" s="795"/>
      <c r="BC23" s="795"/>
      <c r="BD23" s="797"/>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11" t="s">
        <v>380</v>
      </c>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5" t="s">
        <v>385</v>
      </c>
      <c r="AG26" s="816"/>
      <c r="AH26" s="816"/>
      <c r="AI26" s="816"/>
      <c r="AJ26" s="817"/>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3">
        <v>3998</v>
      </c>
      <c r="R28" s="824"/>
      <c r="S28" s="824"/>
      <c r="T28" s="824"/>
      <c r="U28" s="824"/>
      <c r="V28" s="824">
        <v>3818</v>
      </c>
      <c r="W28" s="824"/>
      <c r="X28" s="824"/>
      <c r="Y28" s="824"/>
      <c r="Z28" s="824"/>
      <c r="AA28" s="824">
        <v>180</v>
      </c>
      <c r="AB28" s="824"/>
      <c r="AC28" s="824"/>
      <c r="AD28" s="824"/>
      <c r="AE28" s="825"/>
      <c r="AF28" s="826">
        <v>180</v>
      </c>
      <c r="AG28" s="824"/>
      <c r="AH28" s="824"/>
      <c r="AI28" s="824"/>
      <c r="AJ28" s="827"/>
      <c r="AK28" s="828">
        <v>329</v>
      </c>
      <c r="AL28" s="829"/>
      <c r="AM28" s="829"/>
      <c r="AN28" s="829"/>
      <c r="AO28" s="829"/>
      <c r="AP28" s="829">
        <v>0</v>
      </c>
      <c r="AQ28" s="829"/>
      <c r="AR28" s="829"/>
      <c r="AS28" s="829"/>
      <c r="AT28" s="829"/>
      <c r="AU28" s="829">
        <v>0</v>
      </c>
      <c r="AV28" s="829"/>
      <c r="AW28" s="829"/>
      <c r="AX28" s="829"/>
      <c r="AY28" s="829"/>
      <c r="AZ28" s="830" t="s">
        <v>572</v>
      </c>
      <c r="BA28" s="830"/>
      <c r="BB28" s="830"/>
      <c r="BC28" s="830"/>
      <c r="BD28" s="830"/>
      <c r="BE28" s="821"/>
      <c r="BF28" s="821"/>
      <c r="BG28" s="821"/>
      <c r="BH28" s="821"/>
      <c r="BI28" s="822"/>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3914</v>
      </c>
      <c r="R29" s="784"/>
      <c r="S29" s="784"/>
      <c r="T29" s="784"/>
      <c r="U29" s="784"/>
      <c r="V29" s="784">
        <v>3834</v>
      </c>
      <c r="W29" s="784"/>
      <c r="X29" s="784"/>
      <c r="Y29" s="784"/>
      <c r="Z29" s="784"/>
      <c r="AA29" s="784">
        <v>80</v>
      </c>
      <c r="AB29" s="784"/>
      <c r="AC29" s="784"/>
      <c r="AD29" s="784"/>
      <c r="AE29" s="785"/>
      <c r="AF29" s="786">
        <v>80</v>
      </c>
      <c r="AG29" s="787"/>
      <c r="AH29" s="787"/>
      <c r="AI29" s="787"/>
      <c r="AJ29" s="788"/>
      <c r="AK29" s="835">
        <v>685</v>
      </c>
      <c r="AL29" s="831"/>
      <c r="AM29" s="831"/>
      <c r="AN29" s="831"/>
      <c r="AO29" s="831"/>
      <c r="AP29" s="831">
        <v>0</v>
      </c>
      <c r="AQ29" s="831"/>
      <c r="AR29" s="831"/>
      <c r="AS29" s="831"/>
      <c r="AT29" s="831"/>
      <c r="AU29" s="831">
        <v>0</v>
      </c>
      <c r="AV29" s="831"/>
      <c r="AW29" s="831"/>
      <c r="AX29" s="831"/>
      <c r="AY29" s="831"/>
      <c r="AZ29" s="832" t="s">
        <v>572</v>
      </c>
      <c r="BA29" s="832"/>
      <c r="BB29" s="832"/>
      <c r="BC29" s="832"/>
      <c r="BD29" s="832"/>
      <c r="BE29" s="833"/>
      <c r="BF29" s="833"/>
      <c r="BG29" s="833"/>
      <c r="BH29" s="833"/>
      <c r="BI29" s="834"/>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457</v>
      </c>
      <c r="R30" s="784"/>
      <c r="S30" s="784"/>
      <c r="T30" s="784"/>
      <c r="U30" s="784"/>
      <c r="V30" s="784">
        <v>444</v>
      </c>
      <c r="W30" s="784"/>
      <c r="X30" s="784"/>
      <c r="Y30" s="784"/>
      <c r="Z30" s="784"/>
      <c r="AA30" s="784">
        <v>13</v>
      </c>
      <c r="AB30" s="784"/>
      <c r="AC30" s="784"/>
      <c r="AD30" s="784"/>
      <c r="AE30" s="785"/>
      <c r="AF30" s="786">
        <v>13</v>
      </c>
      <c r="AG30" s="787"/>
      <c r="AH30" s="787"/>
      <c r="AI30" s="787"/>
      <c r="AJ30" s="788"/>
      <c r="AK30" s="835">
        <v>145</v>
      </c>
      <c r="AL30" s="831"/>
      <c r="AM30" s="831"/>
      <c r="AN30" s="831"/>
      <c r="AO30" s="831"/>
      <c r="AP30" s="831">
        <v>0</v>
      </c>
      <c r="AQ30" s="831"/>
      <c r="AR30" s="831"/>
      <c r="AS30" s="831"/>
      <c r="AT30" s="831"/>
      <c r="AU30" s="831">
        <v>0</v>
      </c>
      <c r="AV30" s="831"/>
      <c r="AW30" s="831"/>
      <c r="AX30" s="831"/>
      <c r="AY30" s="831"/>
      <c r="AZ30" s="832" t="s">
        <v>572</v>
      </c>
      <c r="BA30" s="832"/>
      <c r="BB30" s="832"/>
      <c r="BC30" s="832"/>
      <c r="BD30" s="832"/>
      <c r="BE30" s="833"/>
      <c r="BF30" s="833"/>
      <c r="BG30" s="833"/>
      <c r="BH30" s="833"/>
      <c r="BI30" s="834"/>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715</v>
      </c>
      <c r="R31" s="784"/>
      <c r="S31" s="784"/>
      <c r="T31" s="784"/>
      <c r="U31" s="784"/>
      <c r="V31" s="784">
        <v>600</v>
      </c>
      <c r="W31" s="784"/>
      <c r="X31" s="784"/>
      <c r="Y31" s="784"/>
      <c r="Z31" s="784"/>
      <c r="AA31" s="784">
        <v>115</v>
      </c>
      <c r="AB31" s="784"/>
      <c r="AC31" s="784"/>
      <c r="AD31" s="784"/>
      <c r="AE31" s="785"/>
      <c r="AF31" s="786">
        <v>1317</v>
      </c>
      <c r="AG31" s="787"/>
      <c r="AH31" s="787"/>
      <c r="AI31" s="787"/>
      <c r="AJ31" s="788"/>
      <c r="AK31" s="835">
        <v>7</v>
      </c>
      <c r="AL31" s="831"/>
      <c r="AM31" s="831"/>
      <c r="AN31" s="831"/>
      <c r="AO31" s="831"/>
      <c r="AP31" s="831">
        <v>1480</v>
      </c>
      <c r="AQ31" s="831"/>
      <c r="AR31" s="831"/>
      <c r="AS31" s="831"/>
      <c r="AT31" s="831"/>
      <c r="AU31" s="831">
        <v>0</v>
      </c>
      <c r="AV31" s="831"/>
      <c r="AW31" s="831"/>
      <c r="AX31" s="831"/>
      <c r="AY31" s="831"/>
      <c r="AZ31" s="832" t="s">
        <v>572</v>
      </c>
      <c r="BA31" s="832"/>
      <c r="BB31" s="832"/>
      <c r="BC31" s="832"/>
      <c r="BD31" s="832"/>
      <c r="BE31" s="833" t="s">
        <v>394</v>
      </c>
      <c r="BF31" s="833"/>
      <c r="BG31" s="833"/>
      <c r="BH31" s="833"/>
      <c r="BI31" s="834"/>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143</v>
      </c>
      <c r="C32" s="781"/>
      <c r="D32" s="781"/>
      <c r="E32" s="781"/>
      <c r="F32" s="781"/>
      <c r="G32" s="781"/>
      <c r="H32" s="781"/>
      <c r="I32" s="781"/>
      <c r="J32" s="781"/>
      <c r="K32" s="781"/>
      <c r="L32" s="781"/>
      <c r="M32" s="781"/>
      <c r="N32" s="781"/>
      <c r="O32" s="781"/>
      <c r="P32" s="782"/>
      <c r="Q32" s="783">
        <v>4575</v>
      </c>
      <c r="R32" s="784"/>
      <c r="S32" s="784"/>
      <c r="T32" s="784"/>
      <c r="U32" s="784"/>
      <c r="V32" s="784">
        <v>4658</v>
      </c>
      <c r="W32" s="784"/>
      <c r="X32" s="784"/>
      <c r="Y32" s="784"/>
      <c r="Z32" s="784"/>
      <c r="AA32" s="784">
        <v>-84</v>
      </c>
      <c r="AB32" s="784"/>
      <c r="AC32" s="784"/>
      <c r="AD32" s="784"/>
      <c r="AE32" s="785"/>
      <c r="AF32" s="786">
        <v>-705</v>
      </c>
      <c r="AG32" s="787"/>
      <c r="AH32" s="787"/>
      <c r="AI32" s="787"/>
      <c r="AJ32" s="788"/>
      <c r="AK32" s="835">
        <v>472</v>
      </c>
      <c r="AL32" s="831"/>
      <c r="AM32" s="831"/>
      <c r="AN32" s="831"/>
      <c r="AO32" s="831"/>
      <c r="AP32" s="831">
        <v>1274</v>
      </c>
      <c r="AQ32" s="831"/>
      <c r="AR32" s="831"/>
      <c r="AS32" s="831"/>
      <c r="AT32" s="831"/>
      <c r="AU32" s="831">
        <v>1274</v>
      </c>
      <c r="AV32" s="831"/>
      <c r="AW32" s="831"/>
      <c r="AX32" s="831"/>
      <c r="AY32" s="831"/>
      <c r="AZ32" s="832">
        <v>17.8</v>
      </c>
      <c r="BA32" s="832"/>
      <c r="BB32" s="832"/>
      <c r="BC32" s="832"/>
      <c r="BD32" s="832"/>
      <c r="BE32" s="833" t="s">
        <v>394</v>
      </c>
      <c r="BF32" s="833"/>
      <c r="BG32" s="833"/>
      <c r="BH32" s="833"/>
      <c r="BI32" s="834"/>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662</v>
      </c>
      <c r="R33" s="784"/>
      <c r="S33" s="784"/>
      <c r="T33" s="784"/>
      <c r="U33" s="784"/>
      <c r="V33" s="784">
        <v>546</v>
      </c>
      <c r="W33" s="784"/>
      <c r="X33" s="784"/>
      <c r="Y33" s="784"/>
      <c r="Z33" s="784"/>
      <c r="AA33" s="784">
        <v>116</v>
      </c>
      <c r="AB33" s="784"/>
      <c r="AC33" s="784"/>
      <c r="AD33" s="784"/>
      <c r="AE33" s="785"/>
      <c r="AF33" s="786">
        <v>365</v>
      </c>
      <c r="AG33" s="787"/>
      <c r="AH33" s="787"/>
      <c r="AI33" s="787"/>
      <c r="AJ33" s="788"/>
      <c r="AK33" s="835">
        <v>374</v>
      </c>
      <c r="AL33" s="831"/>
      <c r="AM33" s="831"/>
      <c r="AN33" s="831"/>
      <c r="AO33" s="831"/>
      <c r="AP33" s="831">
        <v>4750</v>
      </c>
      <c r="AQ33" s="831"/>
      <c r="AR33" s="831"/>
      <c r="AS33" s="831"/>
      <c r="AT33" s="831"/>
      <c r="AU33" s="831">
        <v>3199</v>
      </c>
      <c r="AV33" s="831"/>
      <c r="AW33" s="831"/>
      <c r="AX33" s="831"/>
      <c r="AY33" s="831"/>
      <c r="AZ33" s="832" t="s">
        <v>572</v>
      </c>
      <c r="BA33" s="832"/>
      <c r="BB33" s="832"/>
      <c r="BC33" s="832"/>
      <c r="BD33" s="832"/>
      <c r="BE33" s="833" t="s">
        <v>394</v>
      </c>
      <c r="BF33" s="833"/>
      <c r="BG33" s="833"/>
      <c r="BH33" s="833"/>
      <c r="BI33" s="834"/>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396</v>
      </c>
      <c r="C34" s="781"/>
      <c r="D34" s="781"/>
      <c r="E34" s="781"/>
      <c r="F34" s="781"/>
      <c r="G34" s="781"/>
      <c r="H34" s="781"/>
      <c r="I34" s="781"/>
      <c r="J34" s="781"/>
      <c r="K34" s="781"/>
      <c r="L34" s="781"/>
      <c r="M34" s="781"/>
      <c r="N34" s="781"/>
      <c r="O34" s="781"/>
      <c r="P34" s="782"/>
      <c r="Q34" s="783">
        <v>21</v>
      </c>
      <c r="R34" s="784"/>
      <c r="S34" s="784"/>
      <c r="T34" s="784"/>
      <c r="U34" s="784"/>
      <c r="V34" s="784">
        <v>20</v>
      </c>
      <c r="W34" s="784"/>
      <c r="X34" s="784"/>
      <c r="Y34" s="784"/>
      <c r="Z34" s="784"/>
      <c r="AA34" s="784">
        <v>1</v>
      </c>
      <c r="AB34" s="784"/>
      <c r="AC34" s="784"/>
      <c r="AD34" s="784"/>
      <c r="AE34" s="785"/>
      <c r="AF34" s="786">
        <v>1</v>
      </c>
      <c r="AG34" s="787"/>
      <c r="AH34" s="787"/>
      <c r="AI34" s="787"/>
      <c r="AJ34" s="788"/>
      <c r="AK34" s="835">
        <v>19</v>
      </c>
      <c r="AL34" s="831"/>
      <c r="AM34" s="831"/>
      <c r="AN34" s="831"/>
      <c r="AO34" s="831"/>
      <c r="AP34" s="831">
        <v>41</v>
      </c>
      <c r="AQ34" s="831"/>
      <c r="AR34" s="831"/>
      <c r="AS34" s="831"/>
      <c r="AT34" s="831"/>
      <c r="AU34" s="831">
        <v>41</v>
      </c>
      <c r="AV34" s="831"/>
      <c r="AW34" s="831"/>
      <c r="AX34" s="831"/>
      <c r="AY34" s="831"/>
      <c r="AZ34" s="832" t="s">
        <v>572</v>
      </c>
      <c r="BA34" s="832"/>
      <c r="BB34" s="832"/>
      <c r="BC34" s="832"/>
      <c r="BD34" s="832"/>
      <c r="BE34" s="833" t="s">
        <v>397</v>
      </c>
      <c r="BF34" s="833"/>
      <c r="BG34" s="833"/>
      <c r="BH34" s="833"/>
      <c r="BI34" s="834"/>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398</v>
      </c>
      <c r="C35" s="781"/>
      <c r="D35" s="781"/>
      <c r="E35" s="781"/>
      <c r="F35" s="781"/>
      <c r="G35" s="781"/>
      <c r="H35" s="781"/>
      <c r="I35" s="781"/>
      <c r="J35" s="781"/>
      <c r="K35" s="781"/>
      <c r="L35" s="781"/>
      <c r="M35" s="781"/>
      <c r="N35" s="781"/>
      <c r="O35" s="781"/>
      <c r="P35" s="782"/>
      <c r="Q35" s="783">
        <v>17</v>
      </c>
      <c r="R35" s="784"/>
      <c r="S35" s="784"/>
      <c r="T35" s="784"/>
      <c r="U35" s="784"/>
      <c r="V35" s="784">
        <v>12</v>
      </c>
      <c r="W35" s="784"/>
      <c r="X35" s="784"/>
      <c r="Y35" s="784"/>
      <c r="Z35" s="784"/>
      <c r="AA35" s="784">
        <v>5</v>
      </c>
      <c r="AB35" s="784"/>
      <c r="AC35" s="784"/>
      <c r="AD35" s="784"/>
      <c r="AE35" s="785"/>
      <c r="AF35" s="786">
        <v>5</v>
      </c>
      <c r="AG35" s="787"/>
      <c r="AH35" s="787"/>
      <c r="AI35" s="787"/>
      <c r="AJ35" s="788"/>
      <c r="AK35" s="835">
        <v>0</v>
      </c>
      <c r="AL35" s="831"/>
      <c r="AM35" s="831"/>
      <c r="AN35" s="831"/>
      <c r="AO35" s="831"/>
      <c r="AP35" s="831">
        <v>0</v>
      </c>
      <c r="AQ35" s="831"/>
      <c r="AR35" s="831"/>
      <c r="AS35" s="831"/>
      <c r="AT35" s="831"/>
      <c r="AU35" s="831">
        <v>0</v>
      </c>
      <c r="AV35" s="831"/>
      <c r="AW35" s="831"/>
      <c r="AX35" s="831"/>
      <c r="AY35" s="831"/>
      <c r="AZ35" s="832" t="s">
        <v>572</v>
      </c>
      <c r="BA35" s="832"/>
      <c r="BB35" s="832"/>
      <c r="BC35" s="832"/>
      <c r="BD35" s="832"/>
      <c r="BE35" s="833" t="s">
        <v>397</v>
      </c>
      <c r="BF35" s="833"/>
      <c r="BG35" s="833"/>
      <c r="BH35" s="833"/>
      <c r="BI35" s="834"/>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399</v>
      </c>
      <c r="BK62" s="809"/>
      <c r="BL62" s="809"/>
      <c r="BM62" s="809"/>
      <c r="BN62" s="810"/>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400</v>
      </c>
      <c r="C63" s="790"/>
      <c r="D63" s="790"/>
      <c r="E63" s="790"/>
      <c r="F63" s="790"/>
      <c r="G63" s="790"/>
      <c r="H63" s="790"/>
      <c r="I63" s="790"/>
      <c r="J63" s="790"/>
      <c r="K63" s="790"/>
      <c r="L63" s="790"/>
      <c r="M63" s="790"/>
      <c r="N63" s="790"/>
      <c r="O63" s="790"/>
      <c r="P63" s="791"/>
      <c r="Q63" s="841"/>
      <c r="R63" s="842"/>
      <c r="S63" s="842"/>
      <c r="T63" s="842"/>
      <c r="U63" s="842"/>
      <c r="V63" s="842"/>
      <c r="W63" s="842"/>
      <c r="X63" s="842"/>
      <c r="Y63" s="842"/>
      <c r="Z63" s="842"/>
      <c r="AA63" s="842"/>
      <c r="AB63" s="842"/>
      <c r="AC63" s="842"/>
      <c r="AD63" s="842"/>
      <c r="AE63" s="843"/>
      <c r="AF63" s="844">
        <v>1257</v>
      </c>
      <c r="AG63" s="845"/>
      <c r="AH63" s="845"/>
      <c r="AI63" s="845"/>
      <c r="AJ63" s="846"/>
      <c r="AK63" s="847"/>
      <c r="AL63" s="842"/>
      <c r="AM63" s="842"/>
      <c r="AN63" s="842"/>
      <c r="AO63" s="842"/>
      <c r="AP63" s="845">
        <f>SUM(AP28:AT62)</f>
        <v>7545</v>
      </c>
      <c r="AQ63" s="845"/>
      <c r="AR63" s="845"/>
      <c r="AS63" s="845"/>
      <c r="AT63" s="845"/>
      <c r="AU63" s="845">
        <f>SUM(AU28:AY62)</f>
        <v>4514</v>
      </c>
      <c r="AV63" s="845"/>
      <c r="AW63" s="845"/>
      <c r="AX63" s="845"/>
      <c r="AY63" s="845"/>
      <c r="AZ63" s="849"/>
      <c r="BA63" s="849"/>
      <c r="BB63" s="849"/>
      <c r="BC63" s="849"/>
      <c r="BD63" s="849"/>
      <c r="BE63" s="850"/>
      <c r="BF63" s="850"/>
      <c r="BG63" s="850"/>
      <c r="BH63" s="850"/>
      <c r="BI63" s="851"/>
      <c r="BJ63" s="852" t="s">
        <v>122</v>
      </c>
      <c r="BK63" s="853"/>
      <c r="BL63" s="853"/>
      <c r="BM63" s="853"/>
      <c r="BN63" s="854"/>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5" t="s">
        <v>385</v>
      </c>
      <c r="AG66" s="816"/>
      <c r="AH66" s="816"/>
      <c r="AI66" s="816"/>
      <c r="AJ66" s="856"/>
      <c r="AK66" s="733" t="s">
        <v>386</v>
      </c>
      <c r="AL66" s="728"/>
      <c r="AM66" s="728"/>
      <c r="AN66" s="728"/>
      <c r="AO66" s="729"/>
      <c r="AP66" s="733" t="s">
        <v>387</v>
      </c>
      <c r="AQ66" s="734"/>
      <c r="AR66" s="734"/>
      <c r="AS66" s="734"/>
      <c r="AT66" s="735"/>
      <c r="AU66" s="733" t="s">
        <v>403</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9"/>
      <c r="AH67" s="819"/>
      <c r="AI67" s="819"/>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30"/>
    </row>
    <row r="68" spans="1:131" ht="26.25" customHeight="1" thickTop="1" x14ac:dyDescent="0.15">
      <c r="A68" s="236">
        <v>1</v>
      </c>
      <c r="B68" s="870" t="s">
        <v>559</v>
      </c>
      <c r="C68" s="871"/>
      <c r="D68" s="871"/>
      <c r="E68" s="871"/>
      <c r="F68" s="871"/>
      <c r="G68" s="871"/>
      <c r="H68" s="871"/>
      <c r="I68" s="871"/>
      <c r="J68" s="871"/>
      <c r="K68" s="871"/>
      <c r="L68" s="871"/>
      <c r="M68" s="871"/>
      <c r="N68" s="871"/>
      <c r="O68" s="871"/>
      <c r="P68" s="872"/>
      <c r="Q68" s="873">
        <v>969</v>
      </c>
      <c r="R68" s="867"/>
      <c r="S68" s="867"/>
      <c r="T68" s="867"/>
      <c r="U68" s="867"/>
      <c r="V68" s="867">
        <v>905</v>
      </c>
      <c r="W68" s="867"/>
      <c r="X68" s="867"/>
      <c r="Y68" s="867"/>
      <c r="Z68" s="867"/>
      <c r="AA68" s="867">
        <v>64</v>
      </c>
      <c r="AB68" s="867"/>
      <c r="AC68" s="867"/>
      <c r="AD68" s="867"/>
      <c r="AE68" s="867"/>
      <c r="AF68" s="867">
        <v>64</v>
      </c>
      <c r="AG68" s="867"/>
      <c r="AH68" s="867"/>
      <c r="AI68" s="867"/>
      <c r="AJ68" s="867"/>
      <c r="AK68" s="867">
        <v>17</v>
      </c>
      <c r="AL68" s="867"/>
      <c r="AM68" s="867"/>
      <c r="AN68" s="867"/>
      <c r="AO68" s="867"/>
      <c r="AP68" s="867">
        <v>109</v>
      </c>
      <c r="AQ68" s="867"/>
      <c r="AR68" s="867"/>
      <c r="AS68" s="867"/>
      <c r="AT68" s="867"/>
      <c r="AU68" s="867">
        <v>43</v>
      </c>
      <c r="AV68" s="867"/>
      <c r="AW68" s="867"/>
      <c r="AX68" s="867"/>
      <c r="AY68" s="867"/>
      <c r="AZ68" s="868"/>
      <c r="BA68" s="868"/>
      <c r="BB68" s="868"/>
      <c r="BC68" s="868"/>
      <c r="BD68" s="869"/>
      <c r="BE68" s="241"/>
      <c r="BF68" s="241"/>
      <c r="BG68" s="241"/>
      <c r="BH68" s="241"/>
      <c r="BI68" s="241"/>
      <c r="BJ68" s="241"/>
      <c r="BK68" s="241"/>
      <c r="BL68" s="241"/>
      <c r="BM68" s="241"/>
      <c r="BN68" s="241"/>
      <c r="BO68" s="241"/>
      <c r="BP68" s="241"/>
      <c r="BQ68" s="238">
        <v>62</v>
      </c>
      <c r="BR68" s="243"/>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30"/>
    </row>
    <row r="69" spans="1:131" ht="26.25" customHeight="1" x14ac:dyDescent="0.15">
      <c r="A69" s="238">
        <v>2</v>
      </c>
      <c r="B69" s="874" t="s">
        <v>560</v>
      </c>
      <c r="C69" s="875"/>
      <c r="D69" s="875"/>
      <c r="E69" s="875"/>
      <c r="F69" s="875"/>
      <c r="G69" s="875"/>
      <c r="H69" s="875"/>
      <c r="I69" s="875"/>
      <c r="J69" s="875"/>
      <c r="K69" s="875"/>
      <c r="L69" s="875"/>
      <c r="M69" s="875"/>
      <c r="N69" s="875"/>
      <c r="O69" s="875"/>
      <c r="P69" s="876"/>
      <c r="Q69" s="877">
        <v>4794</v>
      </c>
      <c r="R69" s="831"/>
      <c r="S69" s="831"/>
      <c r="T69" s="831"/>
      <c r="U69" s="831"/>
      <c r="V69" s="831">
        <v>4626</v>
      </c>
      <c r="W69" s="831"/>
      <c r="X69" s="831"/>
      <c r="Y69" s="831"/>
      <c r="Z69" s="831"/>
      <c r="AA69" s="831">
        <v>168</v>
      </c>
      <c r="AB69" s="831"/>
      <c r="AC69" s="831"/>
      <c r="AD69" s="831"/>
      <c r="AE69" s="831"/>
      <c r="AF69" s="831">
        <v>168</v>
      </c>
      <c r="AG69" s="831"/>
      <c r="AH69" s="831"/>
      <c r="AI69" s="831"/>
      <c r="AJ69" s="831"/>
      <c r="AK69" s="831">
        <v>183</v>
      </c>
      <c r="AL69" s="831"/>
      <c r="AM69" s="831"/>
      <c r="AN69" s="831"/>
      <c r="AO69" s="831"/>
      <c r="AP69" s="831">
        <v>1890</v>
      </c>
      <c r="AQ69" s="831"/>
      <c r="AR69" s="831"/>
      <c r="AS69" s="831"/>
      <c r="AT69" s="831"/>
      <c r="AU69" s="831">
        <v>123</v>
      </c>
      <c r="AV69" s="831"/>
      <c r="AW69" s="831"/>
      <c r="AX69" s="831"/>
      <c r="AY69" s="831"/>
      <c r="AZ69" s="833"/>
      <c r="BA69" s="833"/>
      <c r="BB69" s="833"/>
      <c r="BC69" s="833"/>
      <c r="BD69" s="834"/>
      <c r="BE69" s="241"/>
      <c r="BF69" s="241"/>
      <c r="BG69" s="241"/>
      <c r="BH69" s="241"/>
      <c r="BI69" s="241"/>
      <c r="BJ69" s="241"/>
      <c r="BK69" s="241"/>
      <c r="BL69" s="241"/>
      <c r="BM69" s="241"/>
      <c r="BN69" s="241"/>
      <c r="BO69" s="241"/>
      <c r="BP69" s="241"/>
      <c r="BQ69" s="238">
        <v>63</v>
      </c>
      <c r="BR69" s="243"/>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30"/>
    </row>
    <row r="70" spans="1:131" ht="26.25" customHeight="1" x14ac:dyDescent="0.15">
      <c r="A70" s="238">
        <v>3</v>
      </c>
      <c r="B70" s="874" t="s">
        <v>561</v>
      </c>
      <c r="C70" s="875"/>
      <c r="D70" s="875"/>
      <c r="E70" s="875"/>
      <c r="F70" s="875"/>
      <c r="G70" s="875"/>
      <c r="H70" s="875"/>
      <c r="I70" s="875"/>
      <c r="J70" s="875"/>
      <c r="K70" s="875"/>
      <c r="L70" s="875"/>
      <c r="M70" s="875"/>
      <c r="N70" s="875"/>
      <c r="O70" s="875"/>
      <c r="P70" s="876"/>
      <c r="Q70" s="877">
        <v>2518</v>
      </c>
      <c r="R70" s="831"/>
      <c r="S70" s="831"/>
      <c r="T70" s="831"/>
      <c r="U70" s="831"/>
      <c r="V70" s="831">
        <v>1875</v>
      </c>
      <c r="W70" s="831"/>
      <c r="X70" s="831"/>
      <c r="Y70" s="831"/>
      <c r="Z70" s="831"/>
      <c r="AA70" s="831">
        <v>643</v>
      </c>
      <c r="AB70" s="831"/>
      <c r="AC70" s="831"/>
      <c r="AD70" s="831"/>
      <c r="AE70" s="831"/>
      <c r="AF70" s="831">
        <v>6821</v>
      </c>
      <c r="AG70" s="831"/>
      <c r="AH70" s="831"/>
      <c r="AI70" s="831"/>
      <c r="AJ70" s="831"/>
      <c r="AK70" s="831">
        <v>0</v>
      </c>
      <c r="AL70" s="831"/>
      <c r="AM70" s="831"/>
      <c r="AN70" s="831"/>
      <c r="AO70" s="831"/>
      <c r="AP70" s="831">
        <v>2183</v>
      </c>
      <c r="AQ70" s="831"/>
      <c r="AR70" s="831"/>
      <c r="AS70" s="831"/>
      <c r="AT70" s="831"/>
      <c r="AU70" s="831" t="s">
        <v>572</v>
      </c>
      <c r="AV70" s="831"/>
      <c r="AW70" s="831"/>
      <c r="AX70" s="831"/>
      <c r="AY70" s="831"/>
      <c r="AZ70" s="833"/>
      <c r="BA70" s="833"/>
      <c r="BB70" s="833"/>
      <c r="BC70" s="833"/>
      <c r="BD70" s="834"/>
      <c r="BE70" s="241"/>
      <c r="BF70" s="241"/>
      <c r="BG70" s="241"/>
      <c r="BH70" s="241"/>
      <c r="BI70" s="241"/>
      <c r="BJ70" s="241"/>
      <c r="BK70" s="241"/>
      <c r="BL70" s="241"/>
      <c r="BM70" s="241"/>
      <c r="BN70" s="241"/>
      <c r="BO70" s="241"/>
      <c r="BP70" s="241"/>
      <c r="BQ70" s="238">
        <v>64</v>
      </c>
      <c r="BR70" s="243"/>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30"/>
    </row>
    <row r="71" spans="1:131" ht="26.25" customHeight="1" x14ac:dyDescent="0.15">
      <c r="A71" s="238">
        <v>4</v>
      </c>
      <c r="B71" s="874" t="s">
        <v>562</v>
      </c>
      <c r="C71" s="875"/>
      <c r="D71" s="875"/>
      <c r="E71" s="875"/>
      <c r="F71" s="875"/>
      <c r="G71" s="875"/>
      <c r="H71" s="875"/>
      <c r="I71" s="875"/>
      <c r="J71" s="875"/>
      <c r="K71" s="875"/>
      <c r="L71" s="875"/>
      <c r="M71" s="875"/>
      <c r="N71" s="875"/>
      <c r="O71" s="875"/>
      <c r="P71" s="876"/>
      <c r="Q71" s="877">
        <v>404</v>
      </c>
      <c r="R71" s="831"/>
      <c r="S71" s="831"/>
      <c r="T71" s="831"/>
      <c r="U71" s="831"/>
      <c r="V71" s="831">
        <v>341</v>
      </c>
      <c r="W71" s="831"/>
      <c r="X71" s="831"/>
      <c r="Y71" s="831"/>
      <c r="Z71" s="831"/>
      <c r="AA71" s="831">
        <v>63</v>
      </c>
      <c r="AB71" s="831"/>
      <c r="AC71" s="831"/>
      <c r="AD71" s="831"/>
      <c r="AE71" s="831"/>
      <c r="AF71" s="831">
        <v>63</v>
      </c>
      <c r="AG71" s="831"/>
      <c r="AH71" s="831"/>
      <c r="AI71" s="831"/>
      <c r="AJ71" s="831"/>
      <c r="AK71" s="831">
        <v>62</v>
      </c>
      <c r="AL71" s="831"/>
      <c r="AM71" s="831"/>
      <c r="AN71" s="831"/>
      <c r="AO71" s="831"/>
      <c r="AP71" s="831">
        <v>0</v>
      </c>
      <c r="AQ71" s="831"/>
      <c r="AR71" s="831"/>
      <c r="AS71" s="831"/>
      <c r="AT71" s="831"/>
      <c r="AU71" s="831" t="s">
        <v>572</v>
      </c>
      <c r="AV71" s="831"/>
      <c r="AW71" s="831"/>
      <c r="AX71" s="831"/>
      <c r="AY71" s="831"/>
      <c r="AZ71" s="833"/>
      <c r="BA71" s="833"/>
      <c r="BB71" s="833"/>
      <c r="BC71" s="833"/>
      <c r="BD71" s="834"/>
      <c r="BE71" s="241"/>
      <c r="BF71" s="241"/>
      <c r="BG71" s="241"/>
      <c r="BH71" s="241"/>
      <c r="BI71" s="241"/>
      <c r="BJ71" s="241"/>
      <c r="BK71" s="241"/>
      <c r="BL71" s="241"/>
      <c r="BM71" s="241"/>
      <c r="BN71" s="241"/>
      <c r="BO71" s="241"/>
      <c r="BP71" s="241"/>
      <c r="BQ71" s="238">
        <v>65</v>
      </c>
      <c r="BR71" s="243"/>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30"/>
    </row>
    <row r="72" spans="1:131" ht="26.25" customHeight="1" x14ac:dyDescent="0.15">
      <c r="A72" s="238">
        <v>5</v>
      </c>
      <c r="B72" s="874" t="s">
        <v>563</v>
      </c>
      <c r="C72" s="875"/>
      <c r="D72" s="875"/>
      <c r="E72" s="875"/>
      <c r="F72" s="875"/>
      <c r="G72" s="875"/>
      <c r="H72" s="875"/>
      <c r="I72" s="875"/>
      <c r="J72" s="875"/>
      <c r="K72" s="875"/>
      <c r="L72" s="875"/>
      <c r="M72" s="875"/>
      <c r="N72" s="875"/>
      <c r="O72" s="875"/>
      <c r="P72" s="876"/>
      <c r="Q72" s="877">
        <v>618</v>
      </c>
      <c r="R72" s="831"/>
      <c r="S72" s="831"/>
      <c r="T72" s="831"/>
      <c r="U72" s="831"/>
      <c r="V72" s="831">
        <v>567</v>
      </c>
      <c r="W72" s="831"/>
      <c r="X72" s="831"/>
      <c r="Y72" s="831"/>
      <c r="Z72" s="831"/>
      <c r="AA72" s="831">
        <v>51</v>
      </c>
      <c r="AB72" s="831"/>
      <c r="AC72" s="831"/>
      <c r="AD72" s="831"/>
      <c r="AE72" s="831"/>
      <c r="AF72" s="831">
        <v>51</v>
      </c>
      <c r="AG72" s="831"/>
      <c r="AH72" s="831"/>
      <c r="AI72" s="831"/>
      <c r="AJ72" s="831"/>
      <c r="AK72" s="831">
        <v>39</v>
      </c>
      <c r="AL72" s="831"/>
      <c r="AM72" s="831"/>
      <c r="AN72" s="831"/>
      <c r="AO72" s="831"/>
      <c r="AP72" s="831">
        <v>0</v>
      </c>
      <c r="AQ72" s="831"/>
      <c r="AR72" s="831"/>
      <c r="AS72" s="831"/>
      <c r="AT72" s="831"/>
      <c r="AU72" s="831" t="s">
        <v>572</v>
      </c>
      <c r="AV72" s="831"/>
      <c r="AW72" s="831"/>
      <c r="AX72" s="831"/>
      <c r="AY72" s="831"/>
      <c r="AZ72" s="833"/>
      <c r="BA72" s="833"/>
      <c r="BB72" s="833"/>
      <c r="BC72" s="833"/>
      <c r="BD72" s="834"/>
      <c r="BE72" s="241"/>
      <c r="BF72" s="241"/>
      <c r="BG72" s="241"/>
      <c r="BH72" s="241"/>
      <c r="BI72" s="241"/>
      <c r="BJ72" s="241"/>
      <c r="BK72" s="241"/>
      <c r="BL72" s="241"/>
      <c r="BM72" s="241"/>
      <c r="BN72" s="241"/>
      <c r="BO72" s="241"/>
      <c r="BP72" s="241"/>
      <c r="BQ72" s="238">
        <v>66</v>
      </c>
      <c r="BR72" s="243"/>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30"/>
    </row>
    <row r="73" spans="1:131" ht="26.25" customHeight="1" x14ac:dyDescent="0.15">
      <c r="A73" s="238">
        <v>6</v>
      </c>
      <c r="B73" s="874" t="s">
        <v>564</v>
      </c>
      <c r="C73" s="875"/>
      <c r="D73" s="875"/>
      <c r="E73" s="875"/>
      <c r="F73" s="875"/>
      <c r="G73" s="875"/>
      <c r="H73" s="875"/>
      <c r="I73" s="875"/>
      <c r="J73" s="875"/>
      <c r="K73" s="875"/>
      <c r="L73" s="875"/>
      <c r="M73" s="875"/>
      <c r="N73" s="875"/>
      <c r="O73" s="875"/>
      <c r="P73" s="876"/>
      <c r="Q73" s="877">
        <v>177493</v>
      </c>
      <c r="R73" s="831"/>
      <c r="S73" s="831"/>
      <c r="T73" s="831"/>
      <c r="U73" s="831"/>
      <c r="V73" s="831">
        <v>175048</v>
      </c>
      <c r="W73" s="831"/>
      <c r="X73" s="831"/>
      <c r="Y73" s="831"/>
      <c r="Z73" s="831"/>
      <c r="AA73" s="831">
        <v>2445</v>
      </c>
      <c r="AB73" s="831"/>
      <c r="AC73" s="831"/>
      <c r="AD73" s="831"/>
      <c r="AE73" s="831"/>
      <c r="AF73" s="831">
        <v>2442</v>
      </c>
      <c r="AG73" s="831"/>
      <c r="AH73" s="831"/>
      <c r="AI73" s="831"/>
      <c r="AJ73" s="831"/>
      <c r="AK73" s="831">
        <v>6094</v>
      </c>
      <c r="AL73" s="831"/>
      <c r="AM73" s="831"/>
      <c r="AN73" s="831"/>
      <c r="AO73" s="831"/>
      <c r="AP73" s="831">
        <v>0</v>
      </c>
      <c r="AQ73" s="831"/>
      <c r="AR73" s="831"/>
      <c r="AS73" s="831"/>
      <c r="AT73" s="831"/>
      <c r="AU73" s="831" t="s">
        <v>572</v>
      </c>
      <c r="AV73" s="831"/>
      <c r="AW73" s="831"/>
      <c r="AX73" s="831"/>
      <c r="AY73" s="831"/>
      <c r="AZ73" s="833"/>
      <c r="BA73" s="833"/>
      <c r="BB73" s="833"/>
      <c r="BC73" s="833"/>
      <c r="BD73" s="834"/>
      <c r="BE73" s="241"/>
      <c r="BF73" s="241"/>
      <c r="BG73" s="241"/>
      <c r="BH73" s="241"/>
      <c r="BI73" s="241"/>
      <c r="BJ73" s="241"/>
      <c r="BK73" s="241"/>
      <c r="BL73" s="241"/>
      <c r="BM73" s="241"/>
      <c r="BN73" s="241"/>
      <c r="BO73" s="241"/>
      <c r="BP73" s="241"/>
      <c r="BQ73" s="238">
        <v>67</v>
      </c>
      <c r="BR73" s="243"/>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30"/>
    </row>
    <row r="74" spans="1:131" ht="26.25" customHeight="1" x14ac:dyDescent="0.15">
      <c r="A74" s="238">
        <v>7</v>
      </c>
      <c r="B74" s="874" t="s">
        <v>565</v>
      </c>
      <c r="C74" s="875"/>
      <c r="D74" s="875"/>
      <c r="E74" s="875"/>
      <c r="F74" s="875"/>
      <c r="G74" s="875"/>
      <c r="H74" s="875"/>
      <c r="I74" s="875"/>
      <c r="J74" s="875"/>
      <c r="K74" s="875"/>
      <c r="L74" s="875"/>
      <c r="M74" s="875"/>
      <c r="N74" s="875"/>
      <c r="O74" s="875"/>
      <c r="P74" s="876"/>
      <c r="Q74" s="877">
        <v>895</v>
      </c>
      <c r="R74" s="831"/>
      <c r="S74" s="831"/>
      <c r="T74" s="831"/>
      <c r="U74" s="831"/>
      <c r="V74" s="831">
        <v>875</v>
      </c>
      <c r="W74" s="831"/>
      <c r="X74" s="831"/>
      <c r="Y74" s="831"/>
      <c r="Z74" s="831"/>
      <c r="AA74" s="831">
        <v>20</v>
      </c>
      <c r="AB74" s="831"/>
      <c r="AC74" s="831"/>
      <c r="AD74" s="831"/>
      <c r="AE74" s="831"/>
      <c r="AF74" s="831">
        <v>20</v>
      </c>
      <c r="AG74" s="831"/>
      <c r="AH74" s="831"/>
      <c r="AI74" s="831"/>
      <c r="AJ74" s="831"/>
      <c r="AK74" s="831">
        <v>60</v>
      </c>
      <c r="AL74" s="831"/>
      <c r="AM74" s="831"/>
      <c r="AN74" s="831"/>
      <c r="AO74" s="831"/>
      <c r="AP74" s="831">
        <v>0</v>
      </c>
      <c r="AQ74" s="831"/>
      <c r="AR74" s="831"/>
      <c r="AS74" s="831"/>
      <c r="AT74" s="831"/>
      <c r="AU74" s="831" t="s">
        <v>572</v>
      </c>
      <c r="AV74" s="831"/>
      <c r="AW74" s="831"/>
      <c r="AX74" s="831"/>
      <c r="AY74" s="831"/>
      <c r="AZ74" s="833"/>
      <c r="BA74" s="833"/>
      <c r="BB74" s="833"/>
      <c r="BC74" s="833"/>
      <c r="BD74" s="834"/>
      <c r="BE74" s="241"/>
      <c r="BF74" s="241"/>
      <c r="BG74" s="241"/>
      <c r="BH74" s="241"/>
      <c r="BI74" s="241"/>
      <c r="BJ74" s="241"/>
      <c r="BK74" s="241"/>
      <c r="BL74" s="241"/>
      <c r="BM74" s="241"/>
      <c r="BN74" s="241"/>
      <c r="BO74" s="241"/>
      <c r="BP74" s="241"/>
      <c r="BQ74" s="238">
        <v>68</v>
      </c>
      <c r="BR74" s="243"/>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30"/>
    </row>
    <row r="75" spans="1:131" ht="26.25" customHeight="1" x14ac:dyDescent="0.15">
      <c r="A75" s="238">
        <v>8</v>
      </c>
      <c r="B75" s="874" t="s">
        <v>566</v>
      </c>
      <c r="C75" s="875"/>
      <c r="D75" s="875"/>
      <c r="E75" s="875"/>
      <c r="F75" s="875"/>
      <c r="G75" s="875"/>
      <c r="H75" s="875"/>
      <c r="I75" s="875"/>
      <c r="J75" s="875"/>
      <c r="K75" s="875"/>
      <c r="L75" s="875"/>
      <c r="M75" s="875"/>
      <c r="N75" s="875"/>
      <c r="O75" s="875"/>
      <c r="P75" s="876"/>
      <c r="Q75" s="878">
        <v>5908</v>
      </c>
      <c r="R75" s="879"/>
      <c r="S75" s="879"/>
      <c r="T75" s="879"/>
      <c r="U75" s="835"/>
      <c r="V75" s="880">
        <v>3386</v>
      </c>
      <c r="W75" s="879"/>
      <c r="X75" s="879"/>
      <c r="Y75" s="879"/>
      <c r="Z75" s="835"/>
      <c r="AA75" s="880">
        <v>2522</v>
      </c>
      <c r="AB75" s="879"/>
      <c r="AC75" s="879"/>
      <c r="AD75" s="879"/>
      <c r="AE75" s="835"/>
      <c r="AF75" s="880">
        <v>2522</v>
      </c>
      <c r="AG75" s="879"/>
      <c r="AH75" s="879"/>
      <c r="AI75" s="879"/>
      <c r="AJ75" s="835"/>
      <c r="AK75" s="880">
        <v>0</v>
      </c>
      <c r="AL75" s="879"/>
      <c r="AM75" s="879"/>
      <c r="AN75" s="879"/>
      <c r="AO75" s="835"/>
      <c r="AP75" s="831">
        <v>0</v>
      </c>
      <c r="AQ75" s="831"/>
      <c r="AR75" s="831"/>
      <c r="AS75" s="831"/>
      <c r="AT75" s="831"/>
      <c r="AU75" s="831" t="s">
        <v>572</v>
      </c>
      <c r="AV75" s="831"/>
      <c r="AW75" s="831"/>
      <c r="AX75" s="831"/>
      <c r="AY75" s="831"/>
      <c r="AZ75" s="833"/>
      <c r="BA75" s="833"/>
      <c r="BB75" s="833"/>
      <c r="BC75" s="833"/>
      <c r="BD75" s="834"/>
      <c r="BE75" s="241"/>
      <c r="BF75" s="241"/>
      <c r="BG75" s="241"/>
      <c r="BH75" s="241"/>
      <c r="BI75" s="241"/>
      <c r="BJ75" s="241"/>
      <c r="BK75" s="241"/>
      <c r="BL75" s="241"/>
      <c r="BM75" s="241"/>
      <c r="BN75" s="241"/>
      <c r="BO75" s="241"/>
      <c r="BP75" s="241"/>
      <c r="BQ75" s="238">
        <v>69</v>
      </c>
      <c r="BR75" s="243"/>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30"/>
    </row>
    <row r="76" spans="1:131" ht="26.25" customHeight="1" x14ac:dyDescent="0.15">
      <c r="A76" s="238">
        <v>9</v>
      </c>
      <c r="B76" s="874" t="s">
        <v>567</v>
      </c>
      <c r="C76" s="875"/>
      <c r="D76" s="875"/>
      <c r="E76" s="875"/>
      <c r="F76" s="875"/>
      <c r="G76" s="875"/>
      <c r="H76" s="875"/>
      <c r="I76" s="875"/>
      <c r="J76" s="875"/>
      <c r="K76" s="875"/>
      <c r="L76" s="875"/>
      <c r="M76" s="875"/>
      <c r="N76" s="875"/>
      <c r="O76" s="875"/>
      <c r="P76" s="876"/>
      <c r="Q76" s="878">
        <v>10</v>
      </c>
      <c r="R76" s="879"/>
      <c r="S76" s="879"/>
      <c r="T76" s="879"/>
      <c r="U76" s="835"/>
      <c r="V76" s="880">
        <v>9</v>
      </c>
      <c r="W76" s="879"/>
      <c r="X76" s="879"/>
      <c r="Y76" s="879"/>
      <c r="Z76" s="835"/>
      <c r="AA76" s="880">
        <v>1</v>
      </c>
      <c r="AB76" s="879"/>
      <c r="AC76" s="879"/>
      <c r="AD76" s="879"/>
      <c r="AE76" s="835"/>
      <c r="AF76" s="880">
        <v>1</v>
      </c>
      <c r="AG76" s="879"/>
      <c r="AH76" s="879"/>
      <c r="AI76" s="879"/>
      <c r="AJ76" s="835"/>
      <c r="AK76" s="880">
        <v>3</v>
      </c>
      <c r="AL76" s="879"/>
      <c r="AM76" s="879"/>
      <c r="AN76" s="879"/>
      <c r="AO76" s="835"/>
      <c r="AP76" s="831">
        <v>0</v>
      </c>
      <c r="AQ76" s="831"/>
      <c r="AR76" s="831"/>
      <c r="AS76" s="831"/>
      <c r="AT76" s="831"/>
      <c r="AU76" s="831" t="s">
        <v>572</v>
      </c>
      <c r="AV76" s="831"/>
      <c r="AW76" s="831"/>
      <c r="AX76" s="831"/>
      <c r="AY76" s="831"/>
      <c r="AZ76" s="833"/>
      <c r="BA76" s="833"/>
      <c r="BB76" s="833"/>
      <c r="BC76" s="833"/>
      <c r="BD76" s="834"/>
      <c r="BE76" s="241"/>
      <c r="BF76" s="241"/>
      <c r="BG76" s="241"/>
      <c r="BH76" s="241"/>
      <c r="BI76" s="241"/>
      <c r="BJ76" s="241"/>
      <c r="BK76" s="241"/>
      <c r="BL76" s="241"/>
      <c r="BM76" s="241"/>
      <c r="BN76" s="241"/>
      <c r="BO76" s="241"/>
      <c r="BP76" s="241"/>
      <c r="BQ76" s="238">
        <v>70</v>
      </c>
      <c r="BR76" s="243"/>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30"/>
    </row>
    <row r="77" spans="1:131" ht="26.25" customHeight="1" x14ac:dyDescent="0.15">
      <c r="A77" s="238">
        <v>10</v>
      </c>
      <c r="B77" s="874" t="s">
        <v>568</v>
      </c>
      <c r="C77" s="875"/>
      <c r="D77" s="875"/>
      <c r="E77" s="875"/>
      <c r="F77" s="875"/>
      <c r="G77" s="875"/>
      <c r="H77" s="875"/>
      <c r="I77" s="875"/>
      <c r="J77" s="875"/>
      <c r="K77" s="875"/>
      <c r="L77" s="875"/>
      <c r="M77" s="875"/>
      <c r="N77" s="875"/>
      <c r="O77" s="875"/>
      <c r="P77" s="876"/>
      <c r="Q77" s="878">
        <v>127</v>
      </c>
      <c r="R77" s="879"/>
      <c r="S77" s="879"/>
      <c r="T77" s="879"/>
      <c r="U77" s="835"/>
      <c r="V77" s="880">
        <v>122</v>
      </c>
      <c r="W77" s="879"/>
      <c r="X77" s="879"/>
      <c r="Y77" s="879"/>
      <c r="Z77" s="835"/>
      <c r="AA77" s="880">
        <v>5</v>
      </c>
      <c r="AB77" s="879"/>
      <c r="AC77" s="879"/>
      <c r="AD77" s="879"/>
      <c r="AE77" s="835"/>
      <c r="AF77" s="880">
        <v>5</v>
      </c>
      <c r="AG77" s="879"/>
      <c r="AH77" s="879"/>
      <c r="AI77" s="879"/>
      <c r="AJ77" s="835"/>
      <c r="AK77" s="880">
        <v>10</v>
      </c>
      <c r="AL77" s="879"/>
      <c r="AM77" s="879"/>
      <c r="AN77" s="879"/>
      <c r="AO77" s="835"/>
      <c r="AP77" s="831">
        <v>0</v>
      </c>
      <c r="AQ77" s="831"/>
      <c r="AR77" s="831"/>
      <c r="AS77" s="831"/>
      <c r="AT77" s="831"/>
      <c r="AU77" s="831" t="s">
        <v>572</v>
      </c>
      <c r="AV77" s="831"/>
      <c r="AW77" s="831"/>
      <c r="AX77" s="831"/>
      <c r="AY77" s="831"/>
      <c r="AZ77" s="833"/>
      <c r="BA77" s="833"/>
      <c r="BB77" s="833"/>
      <c r="BC77" s="833"/>
      <c r="BD77" s="834"/>
      <c r="BE77" s="241"/>
      <c r="BF77" s="241"/>
      <c r="BG77" s="241"/>
      <c r="BH77" s="241"/>
      <c r="BI77" s="241"/>
      <c r="BJ77" s="241"/>
      <c r="BK77" s="241"/>
      <c r="BL77" s="241"/>
      <c r="BM77" s="241"/>
      <c r="BN77" s="241"/>
      <c r="BO77" s="241"/>
      <c r="BP77" s="241"/>
      <c r="BQ77" s="238">
        <v>71</v>
      </c>
      <c r="BR77" s="243"/>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30"/>
    </row>
    <row r="78" spans="1:131" ht="26.25" customHeight="1" x14ac:dyDescent="0.15">
      <c r="A78" s="238">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41"/>
      <c r="BF78" s="241"/>
      <c r="BG78" s="241"/>
      <c r="BH78" s="241"/>
      <c r="BI78" s="241"/>
      <c r="BJ78" s="230"/>
      <c r="BK78" s="230"/>
      <c r="BL78" s="230"/>
      <c r="BM78" s="230"/>
      <c r="BN78" s="230"/>
      <c r="BO78" s="241"/>
      <c r="BP78" s="241"/>
      <c r="BQ78" s="238">
        <v>72</v>
      </c>
      <c r="BR78" s="243"/>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30"/>
    </row>
    <row r="79" spans="1:131" ht="26.25" customHeight="1" x14ac:dyDescent="0.15">
      <c r="A79" s="238">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41"/>
      <c r="BF79" s="241"/>
      <c r="BG79" s="241"/>
      <c r="BH79" s="241"/>
      <c r="BI79" s="241"/>
      <c r="BJ79" s="230"/>
      <c r="BK79" s="230"/>
      <c r="BL79" s="230"/>
      <c r="BM79" s="230"/>
      <c r="BN79" s="230"/>
      <c r="BO79" s="241"/>
      <c r="BP79" s="241"/>
      <c r="BQ79" s="238">
        <v>73</v>
      </c>
      <c r="BR79" s="243"/>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30"/>
    </row>
    <row r="80" spans="1:131" ht="26.25" customHeight="1" x14ac:dyDescent="0.15">
      <c r="A80" s="238">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41"/>
      <c r="BF80" s="241"/>
      <c r="BG80" s="241"/>
      <c r="BH80" s="241"/>
      <c r="BI80" s="241"/>
      <c r="BJ80" s="241"/>
      <c r="BK80" s="241"/>
      <c r="BL80" s="241"/>
      <c r="BM80" s="241"/>
      <c r="BN80" s="241"/>
      <c r="BO80" s="241"/>
      <c r="BP80" s="241"/>
      <c r="BQ80" s="238">
        <v>74</v>
      </c>
      <c r="BR80" s="243"/>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30"/>
    </row>
    <row r="81" spans="1:131" ht="26.25" customHeight="1" x14ac:dyDescent="0.15">
      <c r="A81" s="238">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41"/>
      <c r="BF81" s="241"/>
      <c r="BG81" s="241"/>
      <c r="BH81" s="241"/>
      <c r="BI81" s="241"/>
      <c r="BJ81" s="241"/>
      <c r="BK81" s="241"/>
      <c r="BL81" s="241"/>
      <c r="BM81" s="241"/>
      <c r="BN81" s="241"/>
      <c r="BO81" s="241"/>
      <c r="BP81" s="241"/>
      <c r="BQ81" s="238">
        <v>75</v>
      </c>
      <c r="BR81" s="243"/>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30"/>
    </row>
    <row r="82" spans="1:131" ht="26.25" customHeight="1" x14ac:dyDescent="0.15">
      <c r="A82" s="238">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41"/>
      <c r="BF82" s="241"/>
      <c r="BG82" s="241"/>
      <c r="BH82" s="241"/>
      <c r="BI82" s="241"/>
      <c r="BJ82" s="241"/>
      <c r="BK82" s="241"/>
      <c r="BL82" s="241"/>
      <c r="BM82" s="241"/>
      <c r="BN82" s="241"/>
      <c r="BO82" s="241"/>
      <c r="BP82" s="241"/>
      <c r="BQ82" s="238">
        <v>76</v>
      </c>
      <c r="BR82" s="243"/>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30"/>
    </row>
    <row r="83" spans="1:131" ht="26.25" customHeight="1" x14ac:dyDescent="0.15">
      <c r="A83" s="238">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41"/>
      <c r="BF83" s="241"/>
      <c r="BG83" s="241"/>
      <c r="BH83" s="241"/>
      <c r="BI83" s="241"/>
      <c r="BJ83" s="241"/>
      <c r="BK83" s="241"/>
      <c r="BL83" s="241"/>
      <c r="BM83" s="241"/>
      <c r="BN83" s="241"/>
      <c r="BO83" s="241"/>
      <c r="BP83" s="241"/>
      <c r="BQ83" s="238">
        <v>77</v>
      </c>
      <c r="BR83" s="243"/>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30"/>
    </row>
    <row r="84" spans="1:131" ht="26.25" customHeight="1" x14ac:dyDescent="0.15">
      <c r="A84" s="238">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41"/>
      <c r="BF84" s="241"/>
      <c r="BG84" s="241"/>
      <c r="BH84" s="241"/>
      <c r="BI84" s="241"/>
      <c r="BJ84" s="241"/>
      <c r="BK84" s="241"/>
      <c r="BL84" s="241"/>
      <c r="BM84" s="241"/>
      <c r="BN84" s="241"/>
      <c r="BO84" s="241"/>
      <c r="BP84" s="241"/>
      <c r="BQ84" s="238">
        <v>78</v>
      </c>
      <c r="BR84" s="243"/>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30"/>
    </row>
    <row r="85" spans="1:131" ht="26.25" customHeight="1" x14ac:dyDescent="0.15">
      <c r="A85" s="238">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41"/>
      <c r="BF85" s="241"/>
      <c r="BG85" s="241"/>
      <c r="BH85" s="241"/>
      <c r="BI85" s="241"/>
      <c r="BJ85" s="241"/>
      <c r="BK85" s="241"/>
      <c r="BL85" s="241"/>
      <c r="BM85" s="241"/>
      <c r="BN85" s="241"/>
      <c r="BO85" s="241"/>
      <c r="BP85" s="241"/>
      <c r="BQ85" s="238">
        <v>79</v>
      </c>
      <c r="BR85" s="243"/>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30"/>
    </row>
    <row r="86" spans="1:131" ht="26.25" customHeight="1" x14ac:dyDescent="0.15">
      <c r="A86" s="238">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41"/>
      <c r="BF86" s="241"/>
      <c r="BG86" s="241"/>
      <c r="BH86" s="241"/>
      <c r="BI86" s="241"/>
      <c r="BJ86" s="241"/>
      <c r="BK86" s="241"/>
      <c r="BL86" s="241"/>
      <c r="BM86" s="241"/>
      <c r="BN86" s="241"/>
      <c r="BO86" s="241"/>
      <c r="BP86" s="241"/>
      <c r="BQ86" s="238">
        <v>80</v>
      </c>
      <c r="BR86" s="243"/>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30"/>
    </row>
    <row r="87" spans="1:131" ht="26.25" customHeight="1" x14ac:dyDescent="0.15">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30"/>
    </row>
    <row r="88" spans="1:131" ht="26.25" customHeight="1" thickBot="1" x14ac:dyDescent="0.2">
      <c r="A88" s="240" t="s">
        <v>378</v>
      </c>
      <c r="B88" s="789" t="s">
        <v>404</v>
      </c>
      <c r="C88" s="790"/>
      <c r="D88" s="790"/>
      <c r="E88" s="790"/>
      <c r="F88" s="790"/>
      <c r="G88" s="790"/>
      <c r="H88" s="790"/>
      <c r="I88" s="790"/>
      <c r="J88" s="790"/>
      <c r="K88" s="790"/>
      <c r="L88" s="790"/>
      <c r="M88" s="790"/>
      <c r="N88" s="790"/>
      <c r="O88" s="790"/>
      <c r="P88" s="791"/>
      <c r="Q88" s="841"/>
      <c r="R88" s="842"/>
      <c r="S88" s="842"/>
      <c r="T88" s="842"/>
      <c r="U88" s="842"/>
      <c r="V88" s="842"/>
      <c r="W88" s="842"/>
      <c r="X88" s="842"/>
      <c r="Y88" s="842"/>
      <c r="Z88" s="842"/>
      <c r="AA88" s="842"/>
      <c r="AB88" s="842"/>
      <c r="AC88" s="842"/>
      <c r="AD88" s="842"/>
      <c r="AE88" s="842"/>
      <c r="AF88" s="845">
        <f>SUM(AF68:AJ87)</f>
        <v>12157</v>
      </c>
      <c r="AG88" s="845"/>
      <c r="AH88" s="845"/>
      <c r="AI88" s="845"/>
      <c r="AJ88" s="845"/>
      <c r="AK88" s="842"/>
      <c r="AL88" s="842"/>
      <c r="AM88" s="842"/>
      <c r="AN88" s="842"/>
      <c r="AO88" s="842"/>
      <c r="AP88" s="845">
        <f>SUM(AP68:AT87)</f>
        <v>4182</v>
      </c>
      <c r="AQ88" s="845"/>
      <c r="AR88" s="845"/>
      <c r="AS88" s="845"/>
      <c r="AT88" s="845"/>
      <c r="AU88" s="845">
        <f>SUM(AU68:AY87)</f>
        <v>166</v>
      </c>
      <c r="AV88" s="845"/>
      <c r="AW88" s="845"/>
      <c r="AX88" s="845"/>
      <c r="AY88" s="845"/>
      <c r="AZ88" s="850"/>
      <c r="BA88" s="850"/>
      <c r="BB88" s="850"/>
      <c r="BC88" s="850"/>
      <c r="BD88" s="851"/>
      <c r="BE88" s="241"/>
      <c r="BF88" s="241"/>
      <c r="BG88" s="241"/>
      <c r="BH88" s="241"/>
      <c r="BI88" s="241"/>
      <c r="BJ88" s="241"/>
      <c r="BK88" s="241"/>
      <c r="BL88" s="241"/>
      <c r="BM88" s="241"/>
      <c r="BN88" s="241"/>
      <c r="BO88" s="241"/>
      <c r="BP88" s="241"/>
      <c r="BQ88" s="238">
        <v>82</v>
      </c>
      <c r="BR88" s="243"/>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405</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c r="CS102" s="853"/>
      <c r="CT102" s="853"/>
      <c r="CU102" s="853"/>
      <c r="CV102" s="892"/>
      <c r="CW102" s="891"/>
      <c r="CX102" s="853"/>
      <c r="CY102" s="853"/>
      <c r="CZ102" s="853"/>
      <c r="DA102" s="892"/>
      <c r="DB102" s="891"/>
      <c r="DC102" s="853"/>
      <c r="DD102" s="853"/>
      <c r="DE102" s="853"/>
      <c r="DF102" s="892"/>
      <c r="DG102" s="891"/>
      <c r="DH102" s="853"/>
      <c r="DI102" s="853"/>
      <c r="DJ102" s="853"/>
      <c r="DK102" s="892"/>
      <c r="DL102" s="891"/>
      <c r="DM102" s="853"/>
      <c r="DN102" s="853"/>
      <c r="DO102" s="853"/>
      <c r="DP102" s="892"/>
      <c r="DQ102" s="891"/>
      <c r="DR102" s="853"/>
      <c r="DS102" s="853"/>
      <c r="DT102" s="853"/>
      <c r="DU102" s="892"/>
      <c r="DV102" s="789"/>
      <c r="DW102" s="790"/>
      <c r="DX102" s="790"/>
      <c r="DY102" s="790"/>
      <c r="DZ102" s="91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6" t="s">
        <v>406</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7" t="s">
        <v>407</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8" t="s">
        <v>410</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411</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30" customFormat="1" ht="26.25" customHeight="1" x14ac:dyDescent="0.15">
      <c r="A109" s="913" t="s">
        <v>412</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413</v>
      </c>
      <c r="AB109" s="894"/>
      <c r="AC109" s="894"/>
      <c r="AD109" s="894"/>
      <c r="AE109" s="895"/>
      <c r="AF109" s="893" t="s">
        <v>414</v>
      </c>
      <c r="AG109" s="894"/>
      <c r="AH109" s="894"/>
      <c r="AI109" s="894"/>
      <c r="AJ109" s="895"/>
      <c r="AK109" s="893" t="s">
        <v>295</v>
      </c>
      <c r="AL109" s="894"/>
      <c r="AM109" s="894"/>
      <c r="AN109" s="894"/>
      <c r="AO109" s="895"/>
      <c r="AP109" s="893" t="s">
        <v>415</v>
      </c>
      <c r="AQ109" s="894"/>
      <c r="AR109" s="894"/>
      <c r="AS109" s="894"/>
      <c r="AT109" s="896"/>
      <c r="AU109" s="913" t="s">
        <v>412</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413</v>
      </c>
      <c r="BR109" s="894"/>
      <c r="BS109" s="894"/>
      <c r="BT109" s="894"/>
      <c r="BU109" s="895"/>
      <c r="BV109" s="893" t="s">
        <v>414</v>
      </c>
      <c r="BW109" s="894"/>
      <c r="BX109" s="894"/>
      <c r="BY109" s="894"/>
      <c r="BZ109" s="895"/>
      <c r="CA109" s="893" t="s">
        <v>295</v>
      </c>
      <c r="CB109" s="894"/>
      <c r="CC109" s="894"/>
      <c r="CD109" s="894"/>
      <c r="CE109" s="895"/>
      <c r="CF109" s="914" t="s">
        <v>415</v>
      </c>
      <c r="CG109" s="914"/>
      <c r="CH109" s="914"/>
      <c r="CI109" s="914"/>
      <c r="CJ109" s="914"/>
      <c r="CK109" s="893" t="s">
        <v>416</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413</v>
      </c>
      <c r="DH109" s="894"/>
      <c r="DI109" s="894"/>
      <c r="DJ109" s="894"/>
      <c r="DK109" s="895"/>
      <c r="DL109" s="893" t="s">
        <v>414</v>
      </c>
      <c r="DM109" s="894"/>
      <c r="DN109" s="894"/>
      <c r="DO109" s="894"/>
      <c r="DP109" s="895"/>
      <c r="DQ109" s="893" t="s">
        <v>295</v>
      </c>
      <c r="DR109" s="894"/>
      <c r="DS109" s="894"/>
      <c r="DT109" s="894"/>
      <c r="DU109" s="895"/>
      <c r="DV109" s="893" t="s">
        <v>415</v>
      </c>
      <c r="DW109" s="894"/>
      <c r="DX109" s="894"/>
      <c r="DY109" s="894"/>
      <c r="DZ109" s="896"/>
    </row>
    <row r="110" spans="1:131" s="230" customFormat="1" ht="26.25" customHeight="1" x14ac:dyDescent="0.15">
      <c r="A110" s="897" t="s">
        <v>417</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1508563</v>
      </c>
      <c r="AB110" s="901"/>
      <c r="AC110" s="901"/>
      <c r="AD110" s="901"/>
      <c r="AE110" s="902"/>
      <c r="AF110" s="903">
        <v>1477710</v>
      </c>
      <c r="AG110" s="901"/>
      <c r="AH110" s="901"/>
      <c r="AI110" s="901"/>
      <c r="AJ110" s="902"/>
      <c r="AK110" s="903">
        <v>1372759</v>
      </c>
      <c r="AL110" s="901"/>
      <c r="AM110" s="901"/>
      <c r="AN110" s="901"/>
      <c r="AO110" s="902"/>
      <c r="AP110" s="904">
        <v>17</v>
      </c>
      <c r="AQ110" s="905"/>
      <c r="AR110" s="905"/>
      <c r="AS110" s="905"/>
      <c r="AT110" s="906"/>
      <c r="AU110" s="907" t="s">
        <v>69</v>
      </c>
      <c r="AV110" s="908"/>
      <c r="AW110" s="908"/>
      <c r="AX110" s="908"/>
      <c r="AY110" s="908"/>
      <c r="AZ110" s="930" t="s">
        <v>418</v>
      </c>
      <c r="BA110" s="898"/>
      <c r="BB110" s="898"/>
      <c r="BC110" s="898"/>
      <c r="BD110" s="898"/>
      <c r="BE110" s="898"/>
      <c r="BF110" s="898"/>
      <c r="BG110" s="898"/>
      <c r="BH110" s="898"/>
      <c r="BI110" s="898"/>
      <c r="BJ110" s="898"/>
      <c r="BK110" s="898"/>
      <c r="BL110" s="898"/>
      <c r="BM110" s="898"/>
      <c r="BN110" s="898"/>
      <c r="BO110" s="898"/>
      <c r="BP110" s="899"/>
      <c r="BQ110" s="931">
        <v>12299100</v>
      </c>
      <c r="BR110" s="932"/>
      <c r="BS110" s="932"/>
      <c r="BT110" s="932"/>
      <c r="BU110" s="932"/>
      <c r="BV110" s="932">
        <v>11510886</v>
      </c>
      <c r="BW110" s="932"/>
      <c r="BX110" s="932"/>
      <c r="BY110" s="932"/>
      <c r="BZ110" s="932"/>
      <c r="CA110" s="932">
        <v>11895655</v>
      </c>
      <c r="CB110" s="932"/>
      <c r="CC110" s="932"/>
      <c r="CD110" s="932"/>
      <c r="CE110" s="932"/>
      <c r="CF110" s="945">
        <v>147</v>
      </c>
      <c r="CG110" s="946"/>
      <c r="CH110" s="946"/>
      <c r="CI110" s="946"/>
      <c r="CJ110" s="946"/>
      <c r="CK110" s="947" t="s">
        <v>419</v>
      </c>
      <c r="CL110" s="948"/>
      <c r="CM110" s="930" t="s">
        <v>420</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30" customFormat="1" ht="26.25" customHeight="1" x14ac:dyDescent="0.15">
      <c r="A111" s="935" t="s">
        <v>421</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422</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423</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30" customFormat="1" ht="26.25" customHeight="1" x14ac:dyDescent="0.15">
      <c r="A112" s="953" t="s">
        <v>424</v>
      </c>
      <c r="B112" s="954"/>
      <c r="C112" s="924" t="s">
        <v>425</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426</v>
      </c>
      <c r="BA112" s="924"/>
      <c r="BB112" s="924"/>
      <c r="BC112" s="924"/>
      <c r="BD112" s="924"/>
      <c r="BE112" s="924"/>
      <c r="BF112" s="924"/>
      <c r="BG112" s="924"/>
      <c r="BH112" s="924"/>
      <c r="BI112" s="924"/>
      <c r="BJ112" s="924"/>
      <c r="BK112" s="924"/>
      <c r="BL112" s="924"/>
      <c r="BM112" s="924"/>
      <c r="BN112" s="924"/>
      <c r="BO112" s="924"/>
      <c r="BP112" s="925"/>
      <c r="BQ112" s="926">
        <v>4557643</v>
      </c>
      <c r="BR112" s="927"/>
      <c r="BS112" s="927"/>
      <c r="BT112" s="927"/>
      <c r="BU112" s="927"/>
      <c r="BV112" s="927">
        <v>4538638</v>
      </c>
      <c r="BW112" s="927"/>
      <c r="BX112" s="927"/>
      <c r="BY112" s="927"/>
      <c r="BZ112" s="927"/>
      <c r="CA112" s="927">
        <v>4513554</v>
      </c>
      <c r="CB112" s="927"/>
      <c r="CC112" s="927"/>
      <c r="CD112" s="927"/>
      <c r="CE112" s="927"/>
      <c r="CF112" s="921">
        <v>55.8</v>
      </c>
      <c r="CG112" s="922"/>
      <c r="CH112" s="922"/>
      <c r="CI112" s="922"/>
      <c r="CJ112" s="922"/>
      <c r="CK112" s="949"/>
      <c r="CL112" s="950"/>
      <c r="CM112" s="923" t="s">
        <v>427</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30" customFormat="1" ht="26.25" customHeight="1" x14ac:dyDescent="0.15">
      <c r="A113" s="955"/>
      <c r="B113" s="956"/>
      <c r="C113" s="924" t="s">
        <v>428</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517784</v>
      </c>
      <c r="AB113" s="939"/>
      <c r="AC113" s="939"/>
      <c r="AD113" s="939"/>
      <c r="AE113" s="940"/>
      <c r="AF113" s="941">
        <v>515885</v>
      </c>
      <c r="AG113" s="939"/>
      <c r="AH113" s="939"/>
      <c r="AI113" s="939"/>
      <c r="AJ113" s="940"/>
      <c r="AK113" s="941">
        <v>478205</v>
      </c>
      <c r="AL113" s="939"/>
      <c r="AM113" s="939"/>
      <c r="AN113" s="939"/>
      <c r="AO113" s="940"/>
      <c r="AP113" s="942">
        <v>5.9</v>
      </c>
      <c r="AQ113" s="943"/>
      <c r="AR113" s="943"/>
      <c r="AS113" s="943"/>
      <c r="AT113" s="944"/>
      <c r="AU113" s="909"/>
      <c r="AV113" s="910"/>
      <c r="AW113" s="910"/>
      <c r="AX113" s="910"/>
      <c r="AY113" s="910"/>
      <c r="AZ113" s="923" t="s">
        <v>429</v>
      </c>
      <c r="BA113" s="924"/>
      <c r="BB113" s="924"/>
      <c r="BC113" s="924"/>
      <c r="BD113" s="924"/>
      <c r="BE113" s="924"/>
      <c r="BF113" s="924"/>
      <c r="BG113" s="924"/>
      <c r="BH113" s="924"/>
      <c r="BI113" s="924"/>
      <c r="BJ113" s="924"/>
      <c r="BK113" s="924"/>
      <c r="BL113" s="924"/>
      <c r="BM113" s="924"/>
      <c r="BN113" s="924"/>
      <c r="BO113" s="924"/>
      <c r="BP113" s="925"/>
      <c r="BQ113" s="926">
        <v>301426</v>
      </c>
      <c r="BR113" s="927"/>
      <c r="BS113" s="927"/>
      <c r="BT113" s="927"/>
      <c r="BU113" s="927"/>
      <c r="BV113" s="927">
        <v>228722</v>
      </c>
      <c r="BW113" s="927"/>
      <c r="BX113" s="927"/>
      <c r="BY113" s="927"/>
      <c r="BZ113" s="927"/>
      <c r="CA113" s="927">
        <v>166107</v>
      </c>
      <c r="CB113" s="927"/>
      <c r="CC113" s="927"/>
      <c r="CD113" s="927"/>
      <c r="CE113" s="927"/>
      <c r="CF113" s="921">
        <v>2.1</v>
      </c>
      <c r="CG113" s="922"/>
      <c r="CH113" s="922"/>
      <c r="CI113" s="922"/>
      <c r="CJ113" s="922"/>
      <c r="CK113" s="949"/>
      <c r="CL113" s="950"/>
      <c r="CM113" s="923" t="s">
        <v>430</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30" customFormat="1" ht="26.25" customHeight="1" x14ac:dyDescent="0.15">
      <c r="A114" s="955"/>
      <c r="B114" s="956"/>
      <c r="C114" s="924" t="s">
        <v>431</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69981</v>
      </c>
      <c r="AB114" s="960"/>
      <c r="AC114" s="960"/>
      <c r="AD114" s="960"/>
      <c r="AE114" s="961"/>
      <c r="AF114" s="962">
        <v>69366</v>
      </c>
      <c r="AG114" s="960"/>
      <c r="AH114" s="960"/>
      <c r="AI114" s="960"/>
      <c r="AJ114" s="961"/>
      <c r="AK114" s="962">
        <v>77638</v>
      </c>
      <c r="AL114" s="960"/>
      <c r="AM114" s="960"/>
      <c r="AN114" s="960"/>
      <c r="AO114" s="961"/>
      <c r="AP114" s="963">
        <v>1</v>
      </c>
      <c r="AQ114" s="964"/>
      <c r="AR114" s="964"/>
      <c r="AS114" s="964"/>
      <c r="AT114" s="965"/>
      <c r="AU114" s="909"/>
      <c r="AV114" s="910"/>
      <c r="AW114" s="910"/>
      <c r="AX114" s="910"/>
      <c r="AY114" s="910"/>
      <c r="AZ114" s="923" t="s">
        <v>432</v>
      </c>
      <c r="BA114" s="924"/>
      <c r="BB114" s="924"/>
      <c r="BC114" s="924"/>
      <c r="BD114" s="924"/>
      <c r="BE114" s="924"/>
      <c r="BF114" s="924"/>
      <c r="BG114" s="924"/>
      <c r="BH114" s="924"/>
      <c r="BI114" s="924"/>
      <c r="BJ114" s="924"/>
      <c r="BK114" s="924"/>
      <c r="BL114" s="924"/>
      <c r="BM114" s="924"/>
      <c r="BN114" s="924"/>
      <c r="BO114" s="924"/>
      <c r="BP114" s="925"/>
      <c r="BQ114" s="926">
        <v>1104633</v>
      </c>
      <c r="BR114" s="927"/>
      <c r="BS114" s="927"/>
      <c r="BT114" s="927"/>
      <c r="BU114" s="927"/>
      <c r="BV114" s="927">
        <v>1055936</v>
      </c>
      <c r="BW114" s="927"/>
      <c r="BX114" s="927"/>
      <c r="BY114" s="927"/>
      <c r="BZ114" s="927"/>
      <c r="CA114" s="927">
        <v>1107148</v>
      </c>
      <c r="CB114" s="927"/>
      <c r="CC114" s="927"/>
      <c r="CD114" s="927"/>
      <c r="CE114" s="927"/>
      <c r="CF114" s="921">
        <v>13.7</v>
      </c>
      <c r="CG114" s="922"/>
      <c r="CH114" s="922"/>
      <c r="CI114" s="922"/>
      <c r="CJ114" s="922"/>
      <c r="CK114" s="949"/>
      <c r="CL114" s="950"/>
      <c r="CM114" s="923" t="s">
        <v>433</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30" customFormat="1" ht="26.25" customHeight="1" x14ac:dyDescent="0.15">
      <c r="A115" s="955"/>
      <c r="B115" s="956"/>
      <c r="C115" s="924" t="s">
        <v>434</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435</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436</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30" customFormat="1" ht="26.25" customHeight="1" x14ac:dyDescent="0.15">
      <c r="A116" s="957"/>
      <c r="B116" s="958"/>
      <c r="C116" s="966" t="s">
        <v>437</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438</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439</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30" customFormat="1" ht="26.25" customHeight="1" x14ac:dyDescent="0.15">
      <c r="A117" s="913" t="s">
        <v>178</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440</v>
      </c>
      <c r="Z117" s="895"/>
      <c r="AA117" s="979">
        <v>2096328</v>
      </c>
      <c r="AB117" s="980"/>
      <c r="AC117" s="980"/>
      <c r="AD117" s="980"/>
      <c r="AE117" s="981"/>
      <c r="AF117" s="982">
        <v>2062961</v>
      </c>
      <c r="AG117" s="980"/>
      <c r="AH117" s="980"/>
      <c r="AI117" s="980"/>
      <c r="AJ117" s="981"/>
      <c r="AK117" s="982">
        <v>1928602</v>
      </c>
      <c r="AL117" s="980"/>
      <c r="AM117" s="980"/>
      <c r="AN117" s="980"/>
      <c r="AO117" s="981"/>
      <c r="AP117" s="983"/>
      <c r="AQ117" s="984"/>
      <c r="AR117" s="984"/>
      <c r="AS117" s="984"/>
      <c r="AT117" s="985"/>
      <c r="AU117" s="909"/>
      <c r="AV117" s="910"/>
      <c r="AW117" s="910"/>
      <c r="AX117" s="910"/>
      <c r="AY117" s="910"/>
      <c r="AZ117" s="975" t="s">
        <v>441</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442</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30" customFormat="1" ht="26.25" customHeight="1" x14ac:dyDescent="0.15">
      <c r="A118" s="913" t="s">
        <v>416</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413</v>
      </c>
      <c r="AB118" s="894"/>
      <c r="AC118" s="894"/>
      <c r="AD118" s="894"/>
      <c r="AE118" s="895"/>
      <c r="AF118" s="893" t="s">
        <v>414</v>
      </c>
      <c r="AG118" s="894"/>
      <c r="AH118" s="894"/>
      <c r="AI118" s="894"/>
      <c r="AJ118" s="895"/>
      <c r="AK118" s="893" t="s">
        <v>295</v>
      </c>
      <c r="AL118" s="894"/>
      <c r="AM118" s="894"/>
      <c r="AN118" s="894"/>
      <c r="AO118" s="895"/>
      <c r="AP118" s="971" t="s">
        <v>415</v>
      </c>
      <c r="AQ118" s="972"/>
      <c r="AR118" s="972"/>
      <c r="AS118" s="972"/>
      <c r="AT118" s="973"/>
      <c r="AU118" s="909"/>
      <c r="AV118" s="910"/>
      <c r="AW118" s="910"/>
      <c r="AX118" s="910"/>
      <c r="AY118" s="910"/>
      <c r="AZ118" s="974" t="s">
        <v>443</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444</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30" customFormat="1" ht="26.25" customHeight="1" x14ac:dyDescent="0.15">
      <c r="A119" s="1057" t="s">
        <v>419</v>
      </c>
      <c r="B119" s="948"/>
      <c r="C119" s="930" t="s">
        <v>420</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51" t="s">
        <v>178</v>
      </c>
      <c r="BA119" s="251"/>
      <c r="BB119" s="251"/>
      <c r="BC119" s="251"/>
      <c r="BD119" s="251"/>
      <c r="BE119" s="251"/>
      <c r="BF119" s="251"/>
      <c r="BG119" s="251"/>
      <c r="BH119" s="251"/>
      <c r="BI119" s="251"/>
      <c r="BJ119" s="251"/>
      <c r="BK119" s="251"/>
      <c r="BL119" s="251"/>
      <c r="BM119" s="251"/>
      <c r="BN119" s="251"/>
      <c r="BO119" s="978" t="s">
        <v>445</v>
      </c>
      <c r="BP119" s="1006"/>
      <c r="BQ119" s="1000">
        <v>18262802</v>
      </c>
      <c r="BR119" s="1001"/>
      <c r="BS119" s="1001"/>
      <c r="BT119" s="1001"/>
      <c r="BU119" s="1001"/>
      <c r="BV119" s="1001">
        <v>17334182</v>
      </c>
      <c r="BW119" s="1001"/>
      <c r="BX119" s="1001"/>
      <c r="BY119" s="1001"/>
      <c r="BZ119" s="1001"/>
      <c r="CA119" s="1001">
        <v>17682464</v>
      </c>
      <c r="CB119" s="1001"/>
      <c r="CC119" s="1001"/>
      <c r="CD119" s="1001"/>
      <c r="CE119" s="1001"/>
      <c r="CF119" s="1002"/>
      <c r="CG119" s="1003"/>
      <c r="CH119" s="1003"/>
      <c r="CI119" s="1003"/>
      <c r="CJ119" s="1004"/>
      <c r="CK119" s="951"/>
      <c r="CL119" s="952"/>
      <c r="CM119" s="974" t="s">
        <v>446</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30" customFormat="1" ht="26.25" customHeight="1" x14ac:dyDescent="0.15">
      <c r="A120" s="1058"/>
      <c r="B120" s="950"/>
      <c r="C120" s="923" t="s">
        <v>423</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447</v>
      </c>
      <c r="AV120" s="993"/>
      <c r="AW120" s="993"/>
      <c r="AX120" s="993"/>
      <c r="AY120" s="994"/>
      <c r="AZ120" s="930" t="s">
        <v>448</v>
      </c>
      <c r="BA120" s="898"/>
      <c r="BB120" s="898"/>
      <c r="BC120" s="898"/>
      <c r="BD120" s="898"/>
      <c r="BE120" s="898"/>
      <c r="BF120" s="898"/>
      <c r="BG120" s="898"/>
      <c r="BH120" s="898"/>
      <c r="BI120" s="898"/>
      <c r="BJ120" s="898"/>
      <c r="BK120" s="898"/>
      <c r="BL120" s="898"/>
      <c r="BM120" s="898"/>
      <c r="BN120" s="898"/>
      <c r="BO120" s="898"/>
      <c r="BP120" s="899"/>
      <c r="BQ120" s="931">
        <v>3192783</v>
      </c>
      <c r="BR120" s="932"/>
      <c r="BS120" s="932"/>
      <c r="BT120" s="932"/>
      <c r="BU120" s="932"/>
      <c r="BV120" s="932">
        <v>4531193</v>
      </c>
      <c r="BW120" s="932"/>
      <c r="BX120" s="932"/>
      <c r="BY120" s="932"/>
      <c r="BZ120" s="932"/>
      <c r="CA120" s="932">
        <v>5352854</v>
      </c>
      <c r="CB120" s="932"/>
      <c r="CC120" s="932"/>
      <c r="CD120" s="932"/>
      <c r="CE120" s="932"/>
      <c r="CF120" s="945">
        <v>66.099999999999994</v>
      </c>
      <c r="CG120" s="946"/>
      <c r="CH120" s="946"/>
      <c r="CI120" s="946"/>
      <c r="CJ120" s="946"/>
      <c r="CK120" s="1007" t="s">
        <v>449</v>
      </c>
      <c r="CL120" s="1008"/>
      <c r="CM120" s="1008"/>
      <c r="CN120" s="1008"/>
      <c r="CO120" s="1009"/>
      <c r="CP120" s="1015" t="s">
        <v>395</v>
      </c>
      <c r="CQ120" s="1016"/>
      <c r="CR120" s="1016"/>
      <c r="CS120" s="1016"/>
      <c r="CT120" s="1016"/>
      <c r="CU120" s="1016"/>
      <c r="CV120" s="1016"/>
      <c r="CW120" s="1016"/>
      <c r="CX120" s="1016"/>
      <c r="CY120" s="1016"/>
      <c r="CZ120" s="1016"/>
      <c r="DA120" s="1016"/>
      <c r="DB120" s="1016"/>
      <c r="DC120" s="1016"/>
      <c r="DD120" s="1016"/>
      <c r="DE120" s="1016"/>
      <c r="DF120" s="1017"/>
      <c r="DG120" s="931">
        <v>3513468</v>
      </c>
      <c r="DH120" s="932"/>
      <c r="DI120" s="932"/>
      <c r="DJ120" s="932"/>
      <c r="DK120" s="932"/>
      <c r="DL120" s="932">
        <v>3389924</v>
      </c>
      <c r="DM120" s="932"/>
      <c r="DN120" s="932"/>
      <c r="DO120" s="932"/>
      <c r="DP120" s="932"/>
      <c r="DQ120" s="932">
        <v>3198683</v>
      </c>
      <c r="DR120" s="932"/>
      <c r="DS120" s="932"/>
      <c r="DT120" s="932"/>
      <c r="DU120" s="932"/>
      <c r="DV120" s="933">
        <v>39.5</v>
      </c>
      <c r="DW120" s="933"/>
      <c r="DX120" s="933"/>
      <c r="DY120" s="933"/>
      <c r="DZ120" s="934"/>
    </row>
    <row r="121" spans="1:130" s="230" customFormat="1" ht="26.25" customHeight="1" x14ac:dyDescent="0.15">
      <c r="A121" s="1058"/>
      <c r="B121" s="950"/>
      <c r="C121" s="975" t="s">
        <v>450</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451</v>
      </c>
      <c r="BA121" s="924"/>
      <c r="BB121" s="924"/>
      <c r="BC121" s="924"/>
      <c r="BD121" s="924"/>
      <c r="BE121" s="924"/>
      <c r="BF121" s="924"/>
      <c r="BG121" s="924"/>
      <c r="BH121" s="924"/>
      <c r="BI121" s="924"/>
      <c r="BJ121" s="924"/>
      <c r="BK121" s="924"/>
      <c r="BL121" s="924"/>
      <c r="BM121" s="924"/>
      <c r="BN121" s="924"/>
      <c r="BO121" s="924"/>
      <c r="BP121" s="925"/>
      <c r="BQ121" s="926">
        <v>11547</v>
      </c>
      <c r="BR121" s="927"/>
      <c r="BS121" s="927"/>
      <c r="BT121" s="927"/>
      <c r="BU121" s="927"/>
      <c r="BV121" s="927">
        <v>10132</v>
      </c>
      <c r="BW121" s="927"/>
      <c r="BX121" s="927"/>
      <c r="BY121" s="927"/>
      <c r="BZ121" s="927"/>
      <c r="CA121" s="927">
        <v>8717</v>
      </c>
      <c r="CB121" s="927"/>
      <c r="CC121" s="927"/>
      <c r="CD121" s="927"/>
      <c r="CE121" s="927"/>
      <c r="CF121" s="921">
        <v>0.1</v>
      </c>
      <c r="CG121" s="922"/>
      <c r="CH121" s="922"/>
      <c r="CI121" s="922"/>
      <c r="CJ121" s="922"/>
      <c r="CK121" s="1010"/>
      <c r="CL121" s="1011"/>
      <c r="CM121" s="1011"/>
      <c r="CN121" s="1011"/>
      <c r="CO121" s="1012"/>
      <c r="CP121" s="1020" t="s">
        <v>143</v>
      </c>
      <c r="CQ121" s="1021"/>
      <c r="CR121" s="1021"/>
      <c r="CS121" s="1021"/>
      <c r="CT121" s="1021"/>
      <c r="CU121" s="1021"/>
      <c r="CV121" s="1021"/>
      <c r="CW121" s="1021"/>
      <c r="CX121" s="1021"/>
      <c r="CY121" s="1021"/>
      <c r="CZ121" s="1021"/>
      <c r="DA121" s="1021"/>
      <c r="DB121" s="1021"/>
      <c r="DC121" s="1021"/>
      <c r="DD121" s="1021"/>
      <c r="DE121" s="1021"/>
      <c r="DF121" s="1022"/>
      <c r="DG121" s="926">
        <v>972958</v>
      </c>
      <c r="DH121" s="927"/>
      <c r="DI121" s="927"/>
      <c r="DJ121" s="927"/>
      <c r="DK121" s="927"/>
      <c r="DL121" s="927">
        <v>1094166</v>
      </c>
      <c r="DM121" s="927"/>
      <c r="DN121" s="927"/>
      <c r="DO121" s="927"/>
      <c r="DP121" s="927"/>
      <c r="DQ121" s="927">
        <v>1273781</v>
      </c>
      <c r="DR121" s="927"/>
      <c r="DS121" s="927"/>
      <c r="DT121" s="927"/>
      <c r="DU121" s="927"/>
      <c r="DV121" s="928">
        <v>15.7</v>
      </c>
      <c r="DW121" s="928"/>
      <c r="DX121" s="928"/>
      <c r="DY121" s="928"/>
      <c r="DZ121" s="929"/>
    </row>
    <row r="122" spans="1:130" s="230" customFormat="1" ht="26.25" customHeight="1" x14ac:dyDescent="0.15">
      <c r="A122" s="1058"/>
      <c r="B122" s="950"/>
      <c r="C122" s="923" t="s">
        <v>433</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452</v>
      </c>
      <c r="BA122" s="966"/>
      <c r="BB122" s="966"/>
      <c r="BC122" s="966"/>
      <c r="BD122" s="966"/>
      <c r="BE122" s="966"/>
      <c r="BF122" s="966"/>
      <c r="BG122" s="966"/>
      <c r="BH122" s="966"/>
      <c r="BI122" s="966"/>
      <c r="BJ122" s="966"/>
      <c r="BK122" s="966"/>
      <c r="BL122" s="966"/>
      <c r="BM122" s="966"/>
      <c r="BN122" s="966"/>
      <c r="BO122" s="966"/>
      <c r="BP122" s="967"/>
      <c r="BQ122" s="1000">
        <v>11649455</v>
      </c>
      <c r="BR122" s="1001"/>
      <c r="BS122" s="1001"/>
      <c r="BT122" s="1001"/>
      <c r="BU122" s="1001"/>
      <c r="BV122" s="1001">
        <v>11185684</v>
      </c>
      <c r="BW122" s="1001"/>
      <c r="BX122" s="1001"/>
      <c r="BY122" s="1001"/>
      <c r="BZ122" s="1001"/>
      <c r="CA122" s="1001">
        <v>10975078</v>
      </c>
      <c r="CB122" s="1001"/>
      <c r="CC122" s="1001"/>
      <c r="CD122" s="1001"/>
      <c r="CE122" s="1001"/>
      <c r="CF122" s="1018">
        <v>135.6</v>
      </c>
      <c r="CG122" s="1019"/>
      <c r="CH122" s="1019"/>
      <c r="CI122" s="1019"/>
      <c r="CJ122" s="1019"/>
      <c r="CK122" s="1010"/>
      <c r="CL122" s="1011"/>
      <c r="CM122" s="1011"/>
      <c r="CN122" s="1011"/>
      <c r="CO122" s="1012"/>
      <c r="CP122" s="1020" t="s">
        <v>396</v>
      </c>
      <c r="CQ122" s="1021"/>
      <c r="CR122" s="1021"/>
      <c r="CS122" s="1021"/>
      <c r="CT122" s="1021"/>
      <c r="CU122" s="1021"/>
      <c r="CV122" s="1021"/>
      <c r="CW122" s="1021"/>
      <c r="CX122" s="1021"/>
      <c r="CY122" s="1021"/>
      <c r="CZ122" s="1021"/>
      <c r="DA122" s="1021"/>
      <c r="DB122" s="1021"/>
      <c r="DC122" s="1021"/>
      <c r="DD122" s="1021"/>
      <c r="DE122" s="1021"/>
      <c r="DF122" s="1022"/>
      <c r="DG122" s="926">
        <v>71217</v>
      </c>
      <c r="DH122" s="927"/>
      <c r="DI122" s="927"/>
      <c r="DJ122" s="927"/>
      <c r="DK122" s="927"/>
      <c r="DL122" s="927">
        <v>54548</v>
      </c>
      <c r="DM122" s="927"/>
      <c r="DN122" s="927"/>
      <c r="DO122" s="927"/>
      <c r="DP122" s="927"/>
      <c r="DQ122" s="927">
        <v>41090</v>
      </c>
      <c r="DR122" s="927"/>
      <c r="DS122" s="927"/>
      <c r="DT122" s="927"/>
      <c r="DU122" s="927"/>
      <c r="DV122" s="928">
        <v>0.5</v>
      </c>
      <c r="DW122" s="928"/>
      <c r="DX122" s="928"/>
      <c r="DY122" s="928"/>
      <c r="DZ122" s="929"/>
    </row>
    <row r="123" spans="1:130" s="230" customFormat="1" ht="26.25" customHeight="1" x14ac:dyDescent="0.15">
      <c r="A123" s="1058"/>
      <c r="B123" s="950"/>
      <c r="C123" s="923" t="s">
        <v>439</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51" t="s">
        <v>178</v>
      </c>
      <c r="BA123" s="251"/>
      <c r="BB123" s="251"/>
      <c r="BC123" s="251"/>
      <c r="BD123" s="251"/>
      <c r="BE123" s="251"/>
      <c r="BF123" s="251"/>
      <c r="BG123" s="251"/>
      <c r="BH123" s="251"/>
      <c r="BI123" s="251"/>
      <c r="BJ123" s="251"/>
      <c r="BK123" s="251"/>
      <c r="BL123" s="251"/>
      <c r="BM123" s="251"/>
      <c r="BN123" s="251"/>
      <c r="BO123" s="978" t="s">
        <v>453</v>
      </c>
      <c r="BP123" s="1006"/>
      <c r="BQ123" s="1064">
        <v>14853785</v>
      </c>
      <c r="BR123" s="1065"/>
      <c r="BS123" s="1065"/>
      <c r="BT123" s="1065"/>
      <c r="BU123" s="1065"/>
      <c r="BV123" s="1065">
        <v>15727009</v>
      </c>
      <c r="BW123" s="1065"/>
      <c r="BX123" s="1065"/>
      <c r="BY123" s="1065"/>
      <c r="BZ123" s="1065"/>
      <c r="CA123" s="1065">
        <v>16336649</v>
      </c>
      <c r="CB123" s="1065"/>
      <c r="CC123" s="1065"/>
      <c r="CD123" s="1065"/>
      <c r="CE123" s="1065"/>
      <c r="CF123" s="1002"/>
      <c r="CG123" s="1003"/>
      <c r="CH123" s="1003"/>
      <c r="CI123" s="1003"/>
      <c r="CJ123" s="1004"/>
      <c r="CK123" s="1010"/>
      <c r="CL123" s="1011"/>
      <c r="CM123" s="1011"/>
      <c r="CN123" s="1011"/>
      <c r="CO123" s="1012"/>
      <c r="CP123" s="1020" t="s">
        <v>398</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30" customFormat="1" ht="26.25" customHeight="1" thickBot="1" x14ac:dyDescent="0.2">
      <c r="A124" s="1058"/>
      <c r="B124" s="950"/>
      <c r="C124" s="923" t="s">
        <v>442</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454</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41</v>
      </c>
      <c r="BR124" s="1028"/>
      <c r="BS124" s="1028"/>
      <c r="BT124" s="1028"/>
      <c r="BU124" s="1028"/>
      <c r="BV124" s="1028">
        <v>19.899999999999999</v>
      </c>
      <c r="BW124" s="1028"/>
      <c r="BX124" s="1028"/>
      <c r="BY124" s="1028"/>
      <c r="BZ124" s="1028"/>
      <c r="CA124" s="1028">
        <v>16.600000000000001</v>
      </c>
      <c r="CB124" s="1028"/>
      <c r="CC124" s="1028"/>
      <c r="CD124" s="1028"/>
      <c r="CE124" s="1028"/>
      <c r="CF124" s="1029"/>
      <c r="CG124" s="1030"/>
      <c r="CH124" s="1030"/>
      <c r="CI124" s="1030"/>
      <c r="CJ124" s="1031"/>
      <c r="CK124" s="1013"/>
      <c r="CL124" s="1013"/>
      <c r="CM124" s="1013"/>
      <c r="CN124" s="1013"/>
      <c r="CO124" s="1014"/>
      <c r="CP124" s="1020" t="s">
        <v>455</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30" customFormat="1" ht="26.25" customHeight="1" x14ac:dyDescent="0.15">
      <c r="A125" s="1058"/>
      <c r="B125" s="950"/>
      <c r="C125" s="923" t="s">
        <v>444</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3" t="s">
        <v>456</v>
      </c>
      <c r="CL125" s="1008"/>
      <c r="CM125" s="1008"/>
      <c r="CN125" s="1008"/>
      <c r="CO125" s="1009"/>
      <c r="CP125" s="930" t="s">
        <v>457</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30" customFormat="1" ht="26.25" customHeight="1" thickBot="1" x14ac:dyDescent="0.2">
      <c r="A126" s="1058"/>
      <c r="B126" s="950"/>
      <c r="C126" s="923" t="s">
        <v>446</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4"/>
      <c r="CL126" s="1011"/>
      <c r="CM126" s="1011"/>
      <c r="CN126" s="1011"/>
      <c r="CO126" s="1012"/>
      <c r="CP126" s="923" t="s">
        <v>458</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30" customFormat="1" ht="26.25" customHeight="1" x14ac:dyDescent="0.15">
      <c r="A127" s="1059"/>
      <c r="B127" s="952"/>
      <c r="C127" s="974" t="s">
        <v>459</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32"/>
      <c r="AV127" s="232"/>
      <c r="AW127" s="232"/>
      <c r="AX127" s="1032" t="s">
        <v>460</v>
      </c>
      <c r="AY127" s="1033"/>
      <c r="AZ127" s="1033"/>
      <c r="BA127" s="1033"/>
      <c r="BB127" s="1033"/>
      <c r="BC127" s="1033"/>
      <c r="BD127" s="1033"/>
      <c r="BE127" s="1034"/>
      <c r="BF127" s="1035" t="s">
        <v>461</v>
      </c>
      <c r="BG127" s="1033"/>
      <c r="BH127" s="1033"/>
      <c r="BI127" s="1033"/>
      <c r="BJ127" s="1033"/>
      <c r="BK127" s="1033"/>
      <c r="BL127" s="1034"/>
      <c r="BM127" s="1035" t="s">
        <v>462</v>
      </c>
      <c r="BN127" s="1033"/>
      <c r="BO127" s="1033"/>
      <c r="BP127" s="1033"/>
      <c r="BQ127" s="1033"/>
      <c r="BR127" s="1033"/>
      <c r="BS127" s="1034"/>
      <c r="BT127" s="1035" t="s">
        <v>463</v>
      </c>
      <c r="BU127" s="1033"/>
      <c r="BV127" s="1033"/>
      <c r="BW127" s="1033"/>
      <c r="BX127" s="1033"/>
      <c r="BY127" s="1033"/>
      <c r="BZ127" s="1056"/>
      <c r="CA127" s="232"/>
      <c r="CB127" s="232"/>
      <c r="CC127" s="232"/>
      <c r="CD127" s="255"/>
      <c r="CE127" s="255"/>
      <c r="CF127" s="255"/>
      <c r="CG127" s="232"/>
      <c r="CH127" s="232"/>
      <c r="CI127" s="232"/>
      <c r="CJ127" s="254"/>
      <c r="CK127" s="1024"/>
      <c r="CL127" s="1011"/>
      <c r="CM127" s="1011"/>
      <c r="CN127" s="1011"/>
      <c r="CO127" s="1012"/>
      <c r="CP127" s="923" t="s">
        <v>464</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30" customFormat="1" ht="26.25" customHeight="1" thickBot="1" x14ac:dyDescent="0.2">
      <c r="A128" s="1042" t="s">
        <v>465</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466</v>
      </c>
      <c r="X128" s="1044"/>
      <c r="Y128" s="1044"/>
      <c r="Z128" s="1045"/>
      <c r="AA128" s="1046">
        <v>1550</v>
      </c>
      <c r="AB128" s="1047"/>
      <c r="AC128" s="1047"/>
      <c r="AD128" s="1047"/>
      <c r="AE128" s="1048"/>
      <c r="AF128" s="1049">
        <v>1535</v>
      </c>
      <c r="AG128" s="1047"/>
      <c r="AH128" s="1047"/>
      <c r="AI128" s="1047"/>
      <c r="AJ128" s="1048"/>
      <c r="AK128" s="1049">
        <v>1520</v>
      </c>
      <c r="AL128" s="1047"/>
      <c r="AM128" s="1047"/>
      <c r="AN128" s="1047"/>
      <c r="AO128" s="1048"/>
      <c r="AP128" s="1050"/>
      <c r="AQ128" s="1051"/>
      <c r="AR128" s="1051"/>
      <c r="AS128" s="1051"/>
      <c r="AT128" s="1052"/>
      <c r="AU128" s="232"/>
      <c r="AV128" s="232"/>
      <c r="AW128" s="232"/>
      <c r="AX128" s="897" t="s">
        <v>467</v>
      </c>
      <c r="AY128" s="898"/>
      <c r="AZ128" s="898"/>
      <c r="BA128" s="898"/>
      <c r="BB128" s="898"/>
      <c r="BC128" s="898"/>
      <c r="BD128" s="898"/>
      <c r="BE128" s="899"/>
      <c r="BF128" s="1053" t="s">
        <v>122</v>
      </c>
      <c r="BG128" s="1054"/>
      <c r="BH128" s="1054"/>
      <c r="BI128" s="1054"/>
      <c r="BJ128" s="1054"/>
      <c r="BK128" s="1054"/>
      <c r="BL128" s="1055"/>
      <c r="BM128" s="1053">
        <v>13.5</v>
      </c>
      <c r="BN128" s="1054"/>
      <c r="BO128" s="1054"/>
      <c r="BP128" s="1054"/>
      <c r="BQ128" s="1054"/>
      <c r="BR128" s="1054"/>
      <c r="BS128" s="1055"/>
      <c r="BT128" s="1053">
        <v>20</v>
      </c>
      <c r="BU128" s="1054"/>
      <c r="BV128" s="1054"/>
      <c r="BW128" s="1054"/>
      <c r="BX128" s="1054"/>
      <c r="BY128" s="1054"/>
      <c r="BZ128" s="1077"/>
      <c r="CA128" s="255"/>
      <c r="CB128" s="255"/>
      <c r="CC128" s="255"/>
      <c r="CD128" s="255"/>
      <c r="CE128" s="255"/>
      <c r="CF128" s="255"/>
      <c r="CG128" s="232"/>
      <c r="CH128" s="232"/>
      <c r="CI128" s="232"/>
      <c r="CJ128" s="254"/>
      <c r="CK128" s="1025"/>
      <c r="CL128" s="1026"/>
      <c r="CM128" s="1026"/>
      <c r="CN128" s="1026"/>
      <c r="CO128" s="1027"/>
      <c r="CP128" s="1036" t="s">
        <v>468</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469</v>
      </c>
      <c r="X129" s="1072"/>
      <c r="Y129" s="1072"/>
      <c r="Z129" s="1073"/>
      <c r="AA129" s="959">
        <v>9334158</v>
      </c>
      <c r="AB129" s="960"/>
      <c r="AC129" s="960"/>
      <c r="AD129" s="960"/>
      <c r="AE129" s="961"/>
      <c r="AF129" s="962">
        <v>9058885</v>
      </c>
      <c r="AG129" s="960"/>
      <c r="AH129" s="960"/>
      <c r="AI129" s="960"/>
      <c r="AJ129" s="961"/>
      <c r="AK129" s="962">
        <v>9093792</v>
      </c>
      <c r="AL129" s="960"/>
      <c r="AM129" s="960"/>
      <c r="AN129" s="960"/>
      <c r="AO129" s="961"/>
      <c r="AP129" s="1074"/>
      <c r="AQ129" s="1075"/>
      <c r="AR129" s="1075"/>
      <c r="AS129" s="1075"/>
      <c r="AT129" s="1076"/>
      <c r="AU129" s="233"/>
      <c r="AV129" s="233"/>
      <c r="AW129" s="233"/>
      <c r="AX129" s="1066" t="s">
        <v>470</v>
      </c>
      <c r="AY129" s="924"/>
      <c r="AZ129" s="924"/>
      <c r="BA129" s="924"/>
      <c r="BB129" s="924"/>
      <c r="BC129" s="924"/>
      <c r="BD129" s="924"/>
      <c r="BE129" s="925"/>
      <c r="BF129" s="1067" t="s">
        <v>122</v>
      </c>
      <c r="BG129" s="1068"/>
      <c r="BH129" s="1068"/>
      <c r="BI129" s="1068"/>
      <c r="BJ129" s="1068"/>
      <c r="BK129" s="1068"/>
      <c r="BL129" s="1069"/>
      <c r="BM129" s="1067">
        <v>18.5</v>
      </c>
      <c r="BN129" s="1068"/>
      <c r="BO129" s="1068"/>
      <c r="BP129" s="1068"/>
      <c r="BQ129" s="1068"/>
      <c r="BR129" s="1068"/>
      <c r="BS129" s="1069"/>
      <c r="BT129" s="1067">
        <v>30</v>
      </c>
      <c r="BU129" s="1068"/>
      <c r="BV129" s="1068"/>
      <c r="BW129" s="1068"/>
      <c r="BX129" s="1068"/>
      <c r="BY129" s="1068"/>
      <c r="BZ129" s="107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5" t="s">
        <v>471</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472</v>
      </c>
      <c r="X130" s="1072"/>
      <c r="Y130" s="1072"/>
      <c r="Z130" s="1073"/>
      <c r="AA130" s="959">
        <v>1029327</v>
      </c>
      <c r="AB130" s="960"/>
      <c r="AC130" s="960"/>
      <c r="AD130" s="960"/>
      <c r="AE130" s="961"/>
      <c r="AF130" s="962">
        <v>989783</v>
      </c>
      <c r="AG130" s="960"/>
      <c r="AH130" s="960"/>
      <c r="AI130" s="960"/>
      <c r="AJ130" s="961"/>
      <c r="AK130" s="962">
        <v>1001713</v>
      </c>
      <c r="AL130" s="960"/>
      <c r="AM130" s="960"/>
      <c r="AN130" s="960"/>
      <c r="AO130" s="961"/>
      <c r="AP130" s="1074"/>
      <c r="AQ130" s="1075"/>
      <c r="AR130" s="1075"/>
      <c r="AS130" s="1075"/>
      <c r="AT130" s="1076"/>
      <c r="AU130" s="233"/>
      <c r="AV130" s="233"/>
      <c r="AW130" s="233"/>
      <c r="AX130" s="1066" t="s">
        <v>473</v>
      </c>
      <c r="AY130" s="924"/>
      <c r="AZ130" s="924"/>
      <c r="BA130" s="924"/>
      <c r="BB130" s="924"/>
      <c r="BC130" s="924"/>
      <c r="BD130" s="924"/>
      <c r="BE130" s="925"/>
      <c r="BF130" s="1102">
        <v>12.5</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474</v>
      </c>
      <c r="X131" s="1109"/>
      <c r="Y131" s="1109"/>
      <c r="Z131" s="1110"/>
      <c r="AA131" s="1005">
        <v>8304831</v>
      </c>
      <c r="AB131" s="987"/>
      <c r="AC131" s="987"/>
      <c r="AD131" s="987"/>
      <c r="AE131" s="988"/>
      <c r="AF131" s="986">
        <v>8069102</v>
      </c>
      <c r="AG131" s="987"/>
      <c r="AH131" s="987"/>
      <c r="AI131" s="987"/>
      <c r="AJ131" s="988"/>
      <c r="AK131" s="986">
        <v>8092079</v>
      </c>
      <c r="AL131" s="987"/>
      <c r="AM131" s="987"/>
      <c r="AN131" s="987"/>
      <c r="AO131" s="988"/>
      <c r="AP131" s="1111"/>
      <c r="AQ131" s="1112"/>
      <c r="AR131" s="1112"/>
      <c r="AS131" s="1112"/>
      <c r="AT131" s="1113"/>
      <c r="AU131" s="233"/>
      <c r="AV131" s="233"/>
      <c r="AW131" s="233"/>
      <c r="AX131" s="1084" t="s">
        <v>475</v>
      </c>
      <c r="AY131" s="726"/>
      <c r="AZ131" s="726"/>
      <c r="BA131" s="726"/>
      <c r="BB131" s="726"/>
      <c r="BC131" s="726"/>
      <c r="BD131" s="726"/>
      <c r="BE131" s="1037"/>
      <c r="BF131" s="1085">
        <v>16.600000000000001</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1" t="s">
        <v>476</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477</v>
      </c>
      <c r="W132" s="1095"/>
      <c r="X132" s="1095"/>
      <c r="Y132" s="1095"/>
      <c r="Z132" s="1096"/>
      <c r="AA132" s="1097">
        <v>12.829291769999999</v>
      </c>
      <c r="AB132" s="1098"/>
      <c r="AC132" s="1098"/>
      <c r="AD132" s="1098"/>
      <c r="AE132" s="1099"/>
      <c r="AF132" s="1100">
        <v>13.28082109</v>
      </c>
      <c r="AG132" s="1098"/>
      <c r="AH132" s="1098"/>
      <c r="AI132" s="1098"/>
      <c r="AJ132" s="1099"/>
      <c r="AK132" s="1100">
        <v>11.43549142</v>
      </c>
      <c r="AL132" s="1098"/>
      <c r="AM132" s="1098"/>
      <c r="AN132" s="1098"/>
      <c r="AO132" s="1099"/>
      <c r="AP132" s="1002"/>
      <c r="AQ132" s="1003"/>
      <c r="AR132" s="1003"/>
      <c r="AS132" s="1003"/>
      <c r="AT132" s="110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478</v>
      </c>
      <c r="W133" s="1078"/>
      <c r="X133" s="1078"/>
      <c r="Y133" s="1078"/>
      <c r="Z133" s="1079"/>
      <c r="AA133" s="1080">
        <v>14.1</v>
      </c>
      <c r="AB133" s="1081"/>
      <c r="AC133" s="1081"/>
      <c r="AD133" s="1081"/>
      <c r="AE133" s="1082"/>
      <c r="AF133" s="1080">
        <v>13</v>
      </c>
      <c r="AG133" s="1081"/>
      <c r="AH133" s="1081"/>
      <c r="AI133" s="1081"/>
      <c r="AJ133" s="1082"/>
      <c r="AK133" s="1080">
        <v>12.5</v>
      </c>
      <c r="AL133" s="1081"/>
      <c r="AM133" s="1081"/>
      <c r="AN133" s="1081"/>
      <c r="AO133" s="1082"/>
      <c r="AP133" s="1029"/>
      <c r="AQ133" s="1030"/>
      <c r="AR133" s="1030"/>
      <c r="AS133" s="1030"/>
      <c r="AT133" s="108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fAtGumY9+HYqpy9LkTN/F+q0f2/dG4gIzOOWlVKQtGiLXZXm2fBWzACD1IbaNbRMcGPMnJooNpMsZU/anpq3g==" saltValue="WBI/nauCqVTXhBIBC0TZb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AzqwJbh8Wqd0CCr+eRtgZAlBl185RElDXp6c8Q2hAx+ZU4bvwThug7JNFIY+JUSMufCCCUnuY6k9GcMawJYxw==" saltValue="OazWv9/5cIfNSK4uHD4K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vDz6f7Ndaki7sZyqwv8HDjG5nZMAfyqm8PGK6H+bt6CAV0KRlOsn6duLcp+KBv9qz/s/2UV1Lism5WZ2KMnfA==" saltValue="2KcoyGUENNC48XRfL0YRTg==" spinCount="100000" sheet="1" objects="1" scenarios="1"/>
  <dataConsolidate/>
  <phoneticPr fontId="2"/>
  <printOptions horizontalCentered="1" verticalCentered="1"/>
  <pageMargins left="0" right="0" top="0" bottom="0" header="0" footer="0"/>
  <pageSetup paperSize="9" scale="48"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7" t="s">
        <v>487</v>
      </c>
      <c r="AL9" s="1118"/>
      <c r="AM9" s="1118"/>
      <c r="AN9" s="1119"/>
      <c r="AO9" s="281">
        <v>2131195</v>
      </c>
      <c r="AP9" s="281">
        <v>68742</v>
      </c>
      <c r="AQ9" s="282">
        <v>107616</v>
      </c>
      <c r="AR9" s="283">
        <v>-36.1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7" t="s">
        <v>488</v>
      </c>
      <c r="AL10" s="1118"/>
      <c r="AM10" s="1118"/>
      <c r="AN10" s="1119"/>
      <c r="AO10" s="284">
        <v>624031</v>
      </c>
      <c r="AP10" s="284">
        <v>20128</v>
      </c>
      <c r="AQ10" s="285">
        <v>10095</v>
      </c>
      <c r="AR10" s="286">
        <v>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7" t="s">
        <v>489</v>
      </c>
      <c r="AL11" s="1118"/>
      <c r="AM11" s="1118"/>
      <c r="AN11" s="1119"/>
      <c r="AO11" s="284" t="s">
        <v>490</v>
      </c>
      <c r="AP11" s="284" t="s">
        <v>490</v>
      </c>
      <c r="AQ11" s="285">
        <v>1704</v>
      </c>
      <c r="AR11" s="286" t="s">
        <v>490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7" t="s">
        <v>491</v>
      </c>
      <c r="AL12" s="1118"/>
      <c r="AM12" s="1118"/>
      <c r="AN12" s="1119"/>
      <c r="AO12" s="284" t="s">
        <v>490</v>
      </c>
      <c r="AP12" s="284" t="s">
        <v>490</v>
      </c>
      <c r="AQ12" s="285">
        <v>7</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7" t="s">
        <v>492</v>
      </c>
      <c r="AL13" s="1118"/>
      <c r="AM13" s="1118"/>
      <c r="AN13" s="1119"/>
      <c r="AO13" s="284">
        <v>149549</v>
      </c>
      <c r="AP13" s="284">
        <v>4824</v>
      </c>
      <c r="AQ13" s="285">
        <v>4110</v>
      </c>
      <c r="AR13" s="286">
        <v>17.399999999999999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7" t="s">
        <v>493</v>
      </c>
      <c r="AL14" s="1118"/>
      <c r="AM14" s="1118"/>
      <c r="AN14" s="1119"/>
      <c r="AO14" s="284">
        <v>83089</v>
      </c>
      <c r="AP14" s="284">
        <v>2680</v>
      </c>
      <c r="AQ14" s="285">
        <v>2451</v>
      </c>
      <c r="AR14" s="286">
        <v>9.3000000000000007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0" t="s">
        <v>494</v>
      </c>
      <c r="AL15" s="1121"/>
      <c r="AM15" s="1121"/>
      <c r="AN15" s="1122"/>
      <c r="AO15" s="284">
        <v>-120573</v>
      </c>
      <c r="AP15" s="284">
        <v>-3889</v>
      </c>
      <c r="AQ15" s="285">
        <v>-6399</v>
      </c>
      <c r="AR15" s="286">
        <v>-39.200000000000003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0" t="s">
        <v>178</v>
      </c>
      <c r="AL16" s="1121"/>
      <c r="AM16" s="1121"/>
      <c r="AN16" s="1122"/>
      <c r="AO16" s="284">
        <v>2867291</v>
      </c>
      <c r="AP16" s="284">
        <v>92484</v>
      </c>
      <c r="AQ16" s="285">
        <v>119584</v>
      </c>
      <c r="AR16" s="286">
        <v>-22.7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3" t="s">
        <v>499</v>
      </c>
      <c r="AL21" s="1124"/>
      <c r="AM21" s="1124"/>
      <c r="AN21" s="1125"/>
      <c r="AO21" s="297">
        <v>8.1300000000000008</v>
      </c>
      <c r="AP21" s="298">
        <v>10.86</v>
      </c>
      <c r="AQ21" s="299">
        <v>-2.73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3" t="s">
        <v>500</v>
      </c>
      <c r="AL22" s="1124"/>
      <c r="AM22" s="1124"/>
      <c r="AN22" s="1125"/>
      <c r="AO22" s="302">
        <v>93.3</v>
      </c>
      <c r="AP22" s="303">
        <v>97.3</v>
      </c>
      <c r="AQ22" s="304">
        <v>-4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4" t="s">
        <v>501</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1" t="s">
        <v>504</v>
      </c>
      <c r="AL32" s="1132"/>
      <c r="AM32" s="1132"/>
      <c r="AN32" s="1133"/>
      <c r="AO32" s="312">
        <v>1372759</v>
      </c>
      <c r="AP32" s="312">
        <v>44278</v>
      </c>
      <c r="AQ32" s="313">
        <v>75090</v>
      </c>
      <c r="AR32" s="314">
        <v>-41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1" t="s">
        <v>505</v>
      </c>
      <c r="AL33" s="1132"/>
      <c r="AM33" s="1132"/>
      <c r="AN33" s="1133"/>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1" t="s">
        <v>506</v>
      </c>
      <c r="AL34" s="1132"/>
      <c r="AM34" s="1132"/>
      <c r="AN34" s="1133"/>
      <c r="AO34" s="312" t="s">
        <v>490</v>
      </c>
      <c r="AP34" s="312" t="s">
        <v>490</v>
      </c>
      <c r="AQ34" s="313">
        <v>1</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1" t="s">
        <v>507</v>
      </c>
      <c r="AL35" s="1132"/>
      <c r="AM35" s="1132"/>
      <c r="AN35" s="1133"/>
      <c r="AO35" s="312">
        <v>478205</v>
      </c>
      <c r="AP35" s="312">
        <v>15424</v>
      </c>
      <c r="AQ35" s="313">
        <v>17211</v>
      </c>
      <c r="AR35" s="314">
        <v>-10.4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1" t="s">
        <v>508</v>
      </c>
      <c r="AL36" s="1132"/>
      <c r="AM36" s="1132"/>
      <c r="AN36" s="1133"/>
      <c r="AO36" s="312">
        <v>77638</v>
      </c>
      <c r="AP36" s="312">
        <v>2504</v>
      </c>
      <c r="AQ36" s="313">
        <v>2478</v>
      </c>
      <c r="AR36" s="314">
        <v>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1" t="s">
        <v>509</v>
      </c>
      <c r="AL37" s="1132"/>
      <c r="AM37" s="1132"/>
      <c r="AN37" s="1133"/>
      <c r="AO37" s="312" t="s">
        <v>490</v>
      </c>
      <c r="AP37" s="312" t="s">
        <v>490</v>
      </c>
      <c r="AQ37" s="313">
        <v>654</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4" t="s">
        <v>510</v>
      </c>
      <c r="AL38" s="1135"/>
      <c r="AM38" s="1135"/>
      <c r="AN38" s="1136"/>
      <c r="AO38" s="315" t="s">
        <v>490</v>
      </c>
      <c r="AP38" s="315" t="s">
        <v>490</v>
      </c>
      <c r="AQ38" s="316">
        <v>4</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4" t="s">
        <v>511</v>
      </c>
      <c r="AL39" s="1135"/>
      <c r="AM39" s="1135"/>
      <c r="AN39" s="1136"/>
      <c r="AO39" s="312">
        <v>-1520</v>
      </c>
      <c r="AP39" s="312">
        <v>-49</v>
      </c>
      <c r="AQ39" s="313">
        <v>-3502</v>
      </c>
      <c r="AR39" s="314">
        <v>-98.6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1" t="s">
        <v>512</v>
      </c>
      <c r="AL40" s="1132"/>
      <c r="AM40" s="1132"/>
      <c r="AN40" s="1133"/>
      <c r="AO40" s="312">
        <v>-1001713</v>
      </c>
      <c r="AP40" s="312">
        <v>-32310</v>
      </c>
      <c r="AQ40" s="313">
        <v>-63750</v>
      </c>
      <c r="AR40" s="314">
        <v>-49.3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7" t="s">
        <v>288</v>
      </c>
      <c r="AL41" s="1138"/>
      <c r="AM41" s="1138"/>
      <c r="AN41" s="1139"/>
      <c r="AO41" s="312">
        <v>925369</v>
      </c>
      <c r="AP41" s="312">
        <v>29848</v>
      </c>
      <c r="AQ41" s="313">
        <v>28185</v>
      </c>
      <c r="AR41" s="314">
        <v>5.9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6" t="s">
        <v>482</v>
      </c>
      <c r="AN49" s="1128" t="s">
        <v>515</v>
      </c>
      <c r="AO49" s="1129"/>
      <c r="AP49" s="1129"/>
      <c r="AQ49" s="1129"/>
      <c r="AR49" s="113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7"/>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3192109</v>
      </c>
      <c r="AN51" s="334">
        <v>96485</v>
      </c>
      <c r="AO51" s="335">
        <v>114.2</v>
      </c>
      <c r="AP51" s="336">
        <v>94081</v>
      </c>
      <c r="AQ51" s="337">
        <v>10.5</v>
      </c>
      <c r="AR51" s="338">
        <v>103.7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1071781</v>
      </c>
      <c r="AN52" s="342">
        <v>32396</v>
      </c>
      <c r="AO52" s="343">
        <v>91.4</v>
      </c>
      <c r="AP52" s="344">
        <v>48949</v>
      </c>
      <c r="AQ52" s="345">
        <v>11.5</v>
      </c>
      <c r="AR52" s="346">
        <v>79.900000000000006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1604010</v>
      </c>
      <c r="AN53" s="334">
        <v>49309</v>
      </c>
      <c r="AO53" s="335">
        <v>-48.9</v>
      </c>
      <c r="AP53" s="336">
        <v>92632</v>
      </c>
      <c r="AQ53" s="337">
        <v>-1.5</v>
      </c>
      <c r="AR53" s="338">
        <v>-47.4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473680</v>
      </c>
      <c r="AN54" s="342">
        <v>14561</v>
      </c>
      <c r="AO54" s="343">
        <v>-55.1</v>
      </c>
      <c r="AP54" s="344">
        <v>47978</v>
      </c>
      <c r="AQ54" s="345">
        <v>-2</v>
      </c>
      <c r="AR54" s="346">
        <v>-53.1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1748860</v>
      </c>
      <c r="AN55" s="334">
        <v>54695</v>
      </c>
      <c r="AO55" s="335">
        <v>10.9</v>
      </c>
      <c r="AP55" s="336">
        <v>96469</v>
      </c>
      <c r="AQ55" s="337">
        <v>4.0999999999999996</v>
      </c>
      <c r="AR55" s="338">
        <v>6.8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332467</v>
      </c>
      <c r="AN56" s="342">
        <v>10398</v>
      </c>
      <c r="AO56" s="343">
        <v>-28.6</v>
      </c>
      <c r="AP56" s="344">
        <v>49775</v>
      </c>
      <c r="AQ56" s="345">
        <v>3.7</v>
      </c>
      <c r="AR56" s="346">
        <v>-32.299999999999997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1460024</v>
      </c>
      <c r="AN57" s="334">
        <v>46266</v>
      </c>
      <c r="AO57" s="335">
        <v>-15.4</v>
      </c>
      <c r="AP57" s="336">
        <v>85743</v>
      </c>
      <c r="AQ57" s="337">
        <v>-11.1</v>
      </c>
      <c r="AR57" s="338">
        <v>-4.3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557689</v>
      </c>
      <c r="AN58" s="342">
        <v>17672</v>
      </c>
      <c r="AO58" s="343">
        <v>70</v>
      </c>
      <c r="AP58" s="344">
        <v>45231</v>
      </c>
      <c r="AQ58" s="345">
        <v>-9.1</v>
      </c>
      <c r="AR58" s="346">
        <v>79.099999999999994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2938801</v>
      </c>
      <c r="AN59" s="334">
        <v>94791</v>
      </c>
      <c r="AO59" s="335">
        <v>104.9</v>
      </c>
      <c r="AP59" s="336">
        <v>92509</v>
      </c>
      <c r="AQ59" s="337">
        <v>7.9</v>
      </c>
      <c r="AR59" s="338">
        <v>97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901463</v>
      </c>
      <c r="AN60" s="342">
        <v>29077</v>
      </c>
      <c r="AO60" s="343">
        <v>64.5</v>
      </c>
      <c r="AP60" s="344">
        <v>52274</v>
      </c>
      <c r="AQ60" s="345">
        <v>15.6</v>
      </c>
      <c r="AR60" s="346">
        <v>48.9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2188761</v>
      </c>
      <c r="AN61" s="349">
        <v>68309</v>
      </c>
      <c r="AO61" s="350">
        <v>33.1</v>
      </c>
      <c r="AP61" s="351">
        <v>92287</v>
      </c>
      <c r="AQ61" s="352">
        <v>2</v>
      </c>
      <c r="AR61" s="338">
        <v>31.1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667416</v>
      </c>
      <c r="AN62" s="342">
        <v>20821</v>
      </c>
      <c r="AO62" s="343">
        <v>28.4</v>
      </c>
      <c r="AP62" s="344">
        <v>48841</v>
      </c>
      <c r="AQ62" s="345">
        <v>3.9</v>
      </c>
      <c r="AR62" s="346">
        <v>24.5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HATME3VvKdhZsok4jKPWOvcvHwjo1UA6eM1cK3FSoupAH625qvoHhJkgjDn/LXa+AenPjREugVor5hsjvURgg==" saltValue="NBjtyIHRsahrpIsXKxcd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jTjWwHGcLOv6xwYEDQqFiqCQPrnZ8D1hKkcD9mXYwuN1Cy1F4yXXhC7BoPfd2wUtNHdayRmmV9nACQJRLwzJqg==" saltValue="INuRV8KmVAhkpCcCpfC1h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fwiK3lqbaepFkq9FySi9DNmr3ETmnGOzs7A9ht1JC8bkH0CndX0AdAJFK4KOCE790GdD5D6BuhePGqVU3FiIzQ==" saltValue="xO30FLDvGC6r/BxtwTqMY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40" t="s">
        <v>3</v>
      </c>
      <c r="D47" s="1140"/>
      <c r="E47" s="1141"/>
      <c r="F47" s="11">
        <v>13.12</v>
      </c>
      <c r="G47" s="12">
        <v>13.48</v>
      </c>
      <c r="H47" s="12">
        <v>17.47</v>
      </c>
      <c r="I47" s="12">
        <v>27.36</v>
      </c>
      <c r="J47" s="13">
        <v>28.07</v>
      </c>
    </row>
    <row r="48" spans="2:10" ht="57.75" customHeight="1" x14ac:dyDescent="0.15">
      <c r="B48" s="14"/>
      <c r="C48" s="1142" t="s">
        <v>4</v>
      </c>
      <c r="D48" s="1142"/>
      <c r="E48" s="1143"/>
      <c r="F48" s="15">
        <v>5.09</v>
      </c>
      <c r="G48" s="16">
        <v>9.25</v>
      </c>
      <c r="H48" s="16">
        <v>18.46</v>
      </c>
      <c r="I48" s="16">
        <v>11.43</v>
      </c>
      <c r="J48" s="17">
        <v>11</v>
      </c>
    </row>
    <row r="49" spans="2:10" ht="57.75" customHeight="1" thickBot="1" x14ac:dyDescent="0.2">
      <c r="B49" s="18"/>
      <c r="C49" s="1144" t="s">
        <v>5</v>
      </c>
      <c r="D49" s="1144"/>
      <c r="E49" s="1145"/>
      <c r="F49" s="19">
        <v>3.16</v>
      </c>
      <c r="G49" s="20">
        <v>4.99</v>
      </c>
      <c r="H49" s="20">
        <v>13.96</v>
      </c>
      <c r="I49" s="20">
        <v>1.77</v>
      </c>
      <c r="J49" s="21">
        <v>0.43</v>
      </c>
    </row>
    <row r="50" spans="2:10" x14ac:dyDescent="0.15"/>
  </sheetData>
  <sheetProtection algorithmName="SHA-512" hashValue="5Qdmp1aNwERGw4bw7E4VHDrCCeZ3gW0580RMcZsSeM5Vc7awjOhYEyN2gaFzXAoSaDIB/7/fv6WU8c/g9XsHXQ==" saltValue="cyD1zB2/QzFgECmF9s7x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公太</dc:creator>
  <cp:lastModifiedBy>鈴木 公太</cp:lastModifiedBy>
  <dcterms:created xsi:type="dcterms:W3CDTF">2025-09-16T01:11:48Z</dcterms:created>
  <dcterms:modified xsi:type="dcterms:W3CDTF">2025-09-16T01:12:38Z</dcterms:modified>
</cp:coreProperties>
</file>